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embeddings/oleObject34.bin" ContentType="application/vnd.openxmlformats-officedocument.oleObject"/>
  <Override PartName="/xl/embeddings/oleObject43.bin" ContentType="application/vnd.openxmlformats-officedocument.oleObject"/>
  <Override PartName="/xl/embeddings/oleObject52.bin" ContentType="application/vnd.openxmlformats-officedocument.oleObject"/>
  <Override PartName="/xl/embeddings/oleObject61.bin" ContentType="application/vnd.openxmlformats-officedocument.oleObject"/>
  <Override PartName="/xl/embeddings/oleObject70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21.bin" ContentType="application/vnd.openxmlformats-officedocument.oleObject"/>
  <Override PartName="/xl/embeddings/oleObject32.bin" ContentType="application/vnd.openxmlformats-officedocument.oleObject"/>
  <Override PartName="/xl/embeddings/oleObject41.bin" ContentType="application/vnd.openxmlformats-officedocument.oleObject"/>
  <Override PartName="/xl/embeddings/oleObject50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30.bin" ContentType="application/vnd.openxmlformats-officedocument.oleObject"/>
  <Default Extension="rels" ContentType="application/vnd.openxmlformats-package.relationships+xml"/>
  <Default Extension="xml" ContentType="application/xml"/>
  <Override PartName="/xl/embeddings/oleObject2.bin" ContentType="application/vnd.openxmlformats-officedocument.oleObject"/>
  <Override PartName="/xl/embeddings/oleObject79.bin" ContentType="application/vnd.openxmlformats-officedocument.oleObject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mbeddings/oleObject39.bin" ContentType="application/vnd.openxmlformats-officedocument.oleObject"/>
  <Override PartName="/xl/embeddings/oleObject48.bin" ContentType="application/vnd.openxmlformats-officedocument.oleObject"/>
  <Override PartName="/xl/embeddings/oleObject59.bin" ContentType="application/vnd.openxmlformats-officedocument.oleObject"/>
  <Override PartName="/xl/embeddings/oleObject68.bin" ContentType="application/vnd.openxmlformats-officedocument.oleObject"/>
  <Override PartName="/xl/embeddings/oleObject77.bin" ContentType="application/vnd.openxmlformats-officedocument.oleObject"/>
  <Override PartName="/xl/sharedStrings.xml" ContentType="application/vnd.openxmlformats-officedocument.spreadsheetml.sharedStrings+xml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37.bin" ContentType="application/vnd.openxmlformats-officedocument.oleObject"/>
  <Override PartName="/xl/embeddings/oleObject46.bin" ContentType="application/vnd.openxmlformats-officedocument.oleObject"/>
  <Override PartName="/xl/embeddings/oleObject57.bin" ContentType="application/vnd.openxmlformats-officedocument.oleObject"/>
  <Override PartName="/xl/embeddings/oleObject66.bin" ContentType="application/vnd.openxmlformats-officedocument.oleObject"/>
  <Override PartName="/xl/embeddings/oleObject75.bin" ContentType="application/vnd.openxmlformats-officedocument.oleObject"/>
  <Override PartName="/xl/embeddings/oleObject9.bin" ContentType="application/vnd.openxmlformats-officedocument.oleObject"/>
  <Override PartName="/xl/embeddings/oleObject17.bin" ContentType="application/vnd.openxmlformats-officedocument.oleObject"/>
  <Override PartName="/xl/embeddings/oleObject26.bin" ContentType="application/vnd.openxmlformats-officedocument.oleObject"/>
  <Override PartName="/xl/embeddings/oleObject35.bin" ContentType="application/vnd.openxmlformats-officedocument.oleObject"/>
  <Override PartName="/xl/embeddings/oleObject44.bin" ContentType="application/vnd.openxmlformats-officedocument.oleObject"/>
  <Override PartName="/xl/embeddings/oleObject55.bin" ContentType="application/vnd.openxmlformats-officedocument.oleObject"/>
  <Override PartName="/xl/embeddings/oleObject64.bin" ContentType="application/vnd.openxmlformats-officedocument.oleObject"/>
  <Override PartName="/xl/embeddings/oleObject73.bin" ContentType="application/vnd.openxmlformats-officedocument.oleObject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  <Override PartName="/xl/embeddings/oleObject33.bin" ContentType="application/vnd.openxmlformats-officedocument.oleObject"/>
  <Override PartName="/xl/embeddings/oleObject42.bin" ContentType="application/vnd.openxmlformats-officedocument.oleObject"/>
  <Override PartName="/xl/embeddings/oleObject53.bin" ContentType="application/vnd.openxmlformats-officedocument.oleObject"/>
  <Override PartName="/xl/embeddings/oleObject62.bin" ContentType="application/vnd.openxmlformats-officedocument.oleObject"/>
  <Override PartName="/xl/embeddings/oleObject71.bin" ContentType="application/vnd.openxmlformats-officedocument.oleObject"/>
  <Override PartName="/xl/embeddings/oleObject80.bin" ContentType="application/vnd.openxmlformats-officedocument.oleObject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embeddings/oleObject22.bin" ContentType="application/vnd.openxmlformats-officedocument.oleObject"/>
  <Override PartName="/xl/embeddings/oleObject31.bin" ContentType="application/vnd.openxmlformats-officedocument.oleObject"/>
  <Override PartName="/xl/embeddings/oleObject40.bin" ContentType="application/vnd.openxmlformats-officedocument.oleObject"/>
  <Override PartName="/xl/embeddings/oleObject51.bin" ContentType="application/vnd.openxmlformats-officedocument.oleObject"/>
  <Override PartName="/xl/embeddings/oleObject60.bin" ContentType="application/vnd.openxmlformats-officedocument.oleObject"/>
  <Default Extension="emf" ContentType="image/x-emf"/>
  <Override PartName="/xl/embeddings/oleObject3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mbeddings/oleObject69.bin" ContentType="application/vnd.openxmlformats-officedocument.oleObject"/>
  <Default Extension="vml" ContentType="application/vnd.openxmlformats-officedocument.vmlDrawing"/>
  <Override PartName="/xl/embeddings/oleObject49.bin" ContentType="application/vnd.openxmlformats-officedocument.oleObject"/>
  <Override PartName="/xl/embeddings/oleObject58.bin" ContentType="application/vnd.openxmlformats-officedocument.oleObject"/>
  <Override PartName="/xl/embeddings/oleObject67.bin" ContentType="application/vnd.openxmlformats-officedocument.oleObject"/>
  <Override PartName="/xl/embeddings/oleObject78.bin" ContentType="application/vnd.openxmlformats-officedocument.oleObject"/>
  <Override PartName="/xl/calcChain.xml" ContentType="application/vnd.openxmlformats-officedocument.spreadsheetml.calcChain+xml"/>
  <Override PartName="/xl/embeddings/oleObject18.bin" ContentType="application/vnd.openxmlformats-officedocument.oleObject"/>
  <Override PartName="/xl/embeddings/oleObject29.bin" ContentType="application/vnd.openxmlformats-officedocument.oleObject"/>
  <Override PartName="/xl/embeddings/oleObject38.bin" ContentType="application/vnd.openxmlformats-officedocument.oleObject"/>
  <Override PartName="/xl/embeddings/oleObject47.bin" ContentType="application/vnd.openxmlformats-officedocument.oleObject"/>
  <Override PartName="/xl/embeddings/oleObject56.bin" ContentType="application/vnd.openxmlformats-officedocument.oleObject"/>
  <Override PartName="/xl/embeddings/oleObject65.bin" ContentType="application/vnd.openxmlformats-officedocument.oleObject"/>
  <Override PartName="/xl/embeddings/oleObject76.bin" ContentType="application/vnd.openxmlformats-officedocument.oleObject"/>
  <Override PartName="/xl/embeddings/oleObject16.bin" ContentType="application/vnd.openxmlformats-officedocument.oleObject"/>
  <Override PartName="/xl/embeddings/oleObject25.bin" ContentType="application/vnd.openxmlformats-officedocument.oleObject"/>
  <Override PartName="/xl/embeddings/oleObject27.bin" ContentType="application/vnd.openxmlformats-officedocument.oleObject"/>
  <Override PartName="/xl/embeddings/oleObject36.bin" ContentType="application/vnd.openxmlformats-officedocument.oleObject"/>
  <Override PartName="/xl/embeddings/oleObject45.bin" ContentType="application/vnd.openxmlformats-officedocument.oleObject"/>
  <Override PartName="/xl/embeddings/oleObject54.bin" ContentType="application/vnd.openxmlformats-officedocument.oleObject"/>
  <Override PartName="/xl/embeddings/oleObject63.bin" ContentType="application/vnd.openxmlformats-officedocument.oleObject"/>
  <Override PartName="/xl/embeddings/oleObject72.bin" ContentType="application/vnd.openxmlformats-officedocument.oleObject"/>
  <Override PartName="/xl/embeddings/oleObject74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240" windowHeight="11625" tabRatio="834"/>
  </bookViews>
  <sheets>
    <sheet name="PLANILHA" sheetId="17" r:id="rId1"/>
    <sheet name="CRONOGRAMA" sheetId="18" r:id="rId2"/>
  </sheets>
  <externalReferences>
    <externalReference r:id="rId3"/>
  </externalReferences>
  <definedNames>
    <definedName name="_xlnm.Print_Area" localSheetId="1">CRONOGRAMA!$A$1:$P$20</definedName>
    <definedName name="_xlnm.Print_Area" localSheetId="0">PLANILHA!$A$1:$F$18</definedName>
  </definedNames>
  <calcPr calcId="125725"/>
</workbook>
</file>

<file path=xl/calcChain.xml><?xml version="1.0" encoding="utf-8"?>
<calcChain xmlns="http://schemas.openxmlformats.org/spreadsheetml/2006/main">
  <c r="F16" i="17"/>
  <c r="P18" i="18" l="1"/>
  <c r="O16"/>
  <c r="N16"/>
  <c r="M16"/>
  <c r="L16"/>
  <c r="K16"/>
  <c r="J16"/>
  <c r="I16"/>
  <c r="H16"/>
  <c r="G16"/>
  <c r="F16"/>
  <c r="E16"/>
  <c r="D16"/>
  <c r="B15"/>
  <c r="P14"/>
  <c r="O13"/>
  <c r="N13"/>
  <c r="M13"/>
  <c r="L13"/>
  <c r="K13"/>
  <c r="J13"/>
  <c r="I13"/>
  <c r="H13"/>
  <c r="G13"/>
  <c r="F13"/>
  <c r="E13"/>
  <c r="D13"/>
  <c r="P11"/>
  <c r="O10"/>
  <c r="N10"/>
  <c r="M10"/>
  <c r="L10"/>
  <c r="K10"/>
  <c r="J10"/>
  <c r="I10"/>
  <c r="H10"/>
  <c r="G10"/>
  <c r="F10"/>
  <c r="E10"/>
  <c r="D10"/>
  <c r="P8"/>
  <c r="G18" l="1"/>
  <c r="K18"/>
  <c r="O18"/>
  <c r="F18"/>
  <c r="E18"/>
  <c r="M18"/>
  <c r="J18"/>
  <c r="N18"/>
  <c r="I18"/>
  <c r="D18"/>
  <c r="D19" s="1"/>
  <c r="D20" s="1"/>
  <c r="H18"/>
  <c r="L18"/>
  <c r="E19" l="1"/>
  <c r="F19" s="1"/>
  <c r="E20" l="1"/>
  <c r="F20"/>
  <c r="G19"/>
  <c r="G20" l="1"/>
  <c r="H19"/>
  <c r="H20" l="1"/>
  <c r="I19"/>
  <c r="I20" l="1"/>
  <c r="J19"/>
  <c r="J20" l="1"/>
  <c r="K19"/>
  <c r="K20" l="1"/>
  <c r="L19"/>
  <c r="L20" l="1"/>
  <c r="M19"/>
  <c r="M20" l="1"/>
  <c r="N19"/>
  <c r="N20" l="1"/>
  <c r="O19"/>
  <c r="O20" s="1"/>
  <c r="F10" i="17" l="1"/>
  <c r="F11"/>
  <c r="F9"/>
  <c r="F12" l="1"/>
</calcChain>
</file>

<file path=xl/sharedStrings.xml><?xml version="1.0" encoding="utf-8"?>
<sst xmlns="http://schemas.openxmlformats.org/spreadsheetml/2006/main" count="52" uniqueCount="44">
  <si>
    <t>ITEM</t>
  </si>
  <si>
    <t>QUANT.</t>
  </si>
  <si>
    <t>VALOR TOTAL ANUAL</t>
  </si>
  <si>
    <t>UNID.</t>
  </si>
  <si>
    <t>SERVIÇOS</t>
  </si>
  <si>
    <t>ANEXO VII - PLANILHA DE FORMAÇÃO DE PREÇOS</t>
  </si>
  <si>
    <t>VALOR UNITÁRIO
ANUAL</t>
  </si>
  <si>
    <t>VALOR TOTAL A REGISTRAR (R$)</t>
  </si>
  <si>
    <t>m²</t>
  </si>
  <si>
    <t>Manutenção com Fornecimento e instalação de kit reparo (gancho, ponteira, bastão giratório, trava cordas e cordões) Deverá ser feita a substituição dos cordões, dos giradores (180º), dos ganchos, das ponteiras e do trava-corda, sendo colocadas peças novas e no mesmo padrão das existentes. O kit inclui: - 13metros de cordão em polipropileno trançada para persianas com lâminas de 25mm; - 1 bastão plástico giratório 180º; - 1 ponteira plástica; - 1 gancho plástico para bastão.</t>
  </si>
  <si>
    <t>kit</t>
  </si>
  <si>
    <t>Persiana Vertical TECIDO MIAMI (s/ Bandô)</t>
  </si>
  <si>
    <t xml:space="preserve"> Serviço de confecção e instalação de persiana (m²) vertical em pvc, com trilhos na parte superior em alumínio, peças internas e externas em polietileno, largura da paleta 9cm, espessura da paleta 0,5 mm, bandô em alumínio revestido com o mesmo material da persiana, suportes para teto ou parede inclusos; incluindo fornecimento de material, bem como, mão de obra especializada.</t>
  </si>
  <si>
    <t>CRONOGRAMA FÍSICO FINANCEIRO</t>
  </si>
  <si>
    <t>UNIVERSIDADE FEDERAL DA PARAÍBA - PREFEITURA UNIVERSITÁRIA</t>
  </si>
  <si>
    <t>OBRA: FORNECIMENTO, INSTALAÇÃO E MANUTENÇÃO DE PERSIANAS DE PVC E ALGODÃO</t>
  </si>
  <si>
    <t>LOCAL: CAMPUS I, II, III E IV - UFPB</t>
  </si>
  <si>
    <t>Item</t>
  </si>
  <si>
    <t>DISCRIMINAÇÃO</t>
  </si>
  <si>
    <t>MÊS</t>
  </si>
  <si>
    <t>TOTAL</t>
  </si>
  <si>
    <t>%</t>
  </si>
  <si>
    <t>01.00</t>
  </si>
  <si>
    <t>R$</t>
  </si>
  <si>
    <t>02.00</t>
  </si>
  <si>
    <t>DEMOLIÇÕES</t>
  </si>
  <si>
    <t>03.00</t>
  </si>
  <si>
    <t>MENSAL</t>
  </si>
  <si>
    <t>DESEMBOLSO</t>
  </si>
  <si>
    <t>ACUMULADO</t>
  </si>
  <si>
    <t>PERCENTUAL</t>
  </si>
  <si>
    <t>Carimbo:</t>
  </si>
  <si>
    <t>COORDENÇÃO DE MANUTENÇÃO E CONSERVAÇÃO</t>
  </si>
  <si>
    <t>FORNECIMENTO, INSTALAÇÃO E MANUTENÇÃO DE PERSIANAS DE PVC E ALGODÃO</t>
  </si>
  <si>
    <t>SEÇÃO DE CONSTRUÇÃO CIVIL</t>
  </si>
  <si>
    <t>LOTE ÚNICO - CAMPUS I,II, III e IV</t>
  </si>
  <si>
    <t>Serviço de confecção e instalação de persiana (m²) vertical em pvc, com trilhos na parte superior em alumínio, peças internas e externas em polietileno, largura da paleta 9cm, espessura da paleta 0,5 mm, bandô em alumínio revestido com o mesmo material da persiana, suportes para teto ou parede inclusos; incluindo fornecimento de material, bem como, mão de obra especializada.</t>
  </si>
  <si>
    <t>Serviço de confecção e instalação de Persiana Vertical TECIDO MIAMI (s/ Bandô)</t>
  </si>
  <si>
    <t xml:space="preserve"> E   N   C   A   R   G   O   S     S   O   C   I   A   I   S </t>
  </si>
  <si>
    <t>Após encerrado o prazo de validade dessa planilha, encaminhá-la a Seção de MANUTENÇÃO da Prefeitura Universitária para revisão de preços e quantitativos, sob pena de nulidade da mesma. Para maiores esclarecimentos, ligue (83) 3216-7314.</t>
  </si>
  <si>
    <t xml:space="preserve"> A   R   E   A       D   E         I   N   T   E   R   V   E   N   Ç   Ã   O</t>
  </si>
  <si>
    <t>M²</t>
  </si>
  <si>
    <t>R$/M²</t>
  </si>
  <si>
    <t xml:space="preserve"> C  U  S  T  O       U  N  I  T  Á  R  I  O       P  O  R       M  E  T  R  O       Q  U  A  D  R  A  D  O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</si>
</sst>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(&quot;R$&quot;\ * #,##0.00_);_(&quot;R$&quot;\ * \(#,##0.00\);_(&quot;R$&quot;\ * &quot;-&quot;??_);_(@_)"/>
  </numFmts>
  <fonts count="14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"/>
      <family val="1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</cellStyleXfs>
  <cellXfs count="132">
    <xf numFmtId="0" fontId="0" fillId="0" borderId="0" xfId="0" applyFill="1" applyBorder="1" applyAlignment="1">
      <alignment horizontal="left" vertical="top"/>
    </xf>
    <xf numFmtId="0" fontId="4" fillId="0" borderId="0" xfId="0" applyFont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2" xfId="4" applyFont="1" applyBorder="1" applyAlignment="1" applyProtection="1">
      <alignment horizontal="center" vertical="center"/>
    </xf>
    <xf numFmtId="0" fontId="8" fillId="0" borderId="3" xfId="4" applyFont="1" applyBorder="1" applyAlignment="1" applyProtection="1">
      <alignment horizontal="center" vertical="center"/>
    </xf>
    <xf numFmtId="0" fontId="8" fillId="0" borderId="5" xfId="4" applyFont="1" applyBorder="1" applyAlignment="1" applyProtection="1">
      <alignment horizontal="center" vertical="center"/>
    </xf>
    <xf numFmtId="0" fontId="6" fillId="0" borderId="0" xfId="4" applyFont="1" applyAlignment="1" applyProtection="1">
      <alignment vertical="center"/>
    </xf>
    <xf numFmtId="0" fontId="9" fillId="0" borderId="12" xfId="4" applyFont="1" applyBorder="1" applyAlignment="1" applyProtection="1">
      <alignment horizontal="center" vertical="center"/>
    </xf>
    <xf numFmtId="0" fontId="10" fillId="0" borderId="2" xfId="4" applyFont="1" applyBorder="1" applyAlignment="1" applyProtection="1">
      <alignment horizontal="left" vertical="center"/>
    </xf>
    <xf numFmtId="0" fontId="10" fillId="0" borderId="3" xfId="4" applyFont="1" applyBorder="1" applyAlignment="1" applyProtection="1">
      <alignment horizontal="left" vertical="center"/>
    </xf>
    <xf numFmtId="0" fontId="10" fillId="0" borderId="5" xfId="4" applyFont="1" applyBorder="1" applyAlignment="1" applyProtection="1">
      <alignment horizontal="left" vertical="center"/>
    </xf>
    <xf numFmtId="0" fontId="9" fillId="0" borderId="6" xfId="4" applyFont="1" applyBorder="1" applyAlignment="1" applyProtection="1">
      <alignment horizontal="center" vertical="center"/>
    </xf>
    <xf numFmtId="0" fontId="9" fillId="0" borderId="15" xfId="4" applyFont="1" applyBorder="1" applyAlignment="1" applyProtection="1">
      <alignment horizontal="center" vertical="center"/>
    </xf>
    <xf numFmtId="0" fontId="10" fillId="0" borderId="3" xfId="4" applyFont="1" applyBorder="1" applyAlignment="1" applyProtection="1">
      <alignment horizontal="left" vertical="center"/>
    </xf>
    <xf numFmtId="0" fontId="10" fillId="0" borderId="5" xfId="4" applyFont="1" applyBorder="1" applyAlignment="1" applyProtection="1">
      <alignment horizontal="center" vertical="center"/>
    </xf>
    <xf numFmtId="0" fontId="4" fillId="0" borderId="3" xfId="4" applyFont="1" applyBorder="1" applyAlignment="1" applyProtection="1">
      <alignment vertical="center"/>
    </xf>
    <xf numFmtId="0" fontId="6" fillId="0" borderId="3" xfId="4" applyFont="1" applyBorder="1" applyAlignment="1" applyProtection="1">
      <alignment vertical="center"/>
    </xf>
    <xf numFmtId="0" fontId="3" fillId="0" borderId="16" xfId="4" applyFont="1" applyBorder="1" applyAlignment="1" applyProtection="1">
      <alignment horizontal="center"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4" xfId="4" applyFont="1" applyBorder="1" applyAlignment="1" applyProtection="1">
      <alignment horizontal="center" vertical="center"/>
    </xf>
    <xf numFmtId="0" fontId="10" fillId="0" borderId="2" xfId="4" applyFont="1" applyBorder="1" applyAlignment="1" applyProtection="1">
      <alignment horizontal="center" vertical="center"/>
    </xf>
    <xf numFmtId="0" fontId="10" fillId="0" borderId="3" xfId="4" applyFont="1" applyBorder="1" applyAlignment="1" applyProtection="1">
      <alignment horizontal="center" vertical="center"/>
    </xf>
    <xf numFmtId="0" fontId="3" fillId="0" borderId="17" xfId="4" applyFont="1" applyBorder="1" applyAlignment="1" applyProtection="1">
      <alignment horizontal="center" vertical="center"/>
    </xf>
    <xf numFmtId="0" fontId="10" fillId="0" borderId="15" xfId="4" applyFont="1" applyBorder="1" applyAlignment="1" applyProtection="1">
      <alignment horizontal="center" vertical="center"/>
    </xf>
    <xf numFmtId="0" fontId="10" fillId="0" borderId="18" xfId="4" applyFont="1" applyBorder="1" applyAlignment="1" applyProtection="1">
      <alignment horizontal="center" vertical="center"/>
    </xf>
    <xf numFmtId="0" fontId="3" fillId="0" borderId="11" xfId="4" applyFont="1" applyBorder="1" applyAlignment="1" applyProtection="1">
      <alignment horizontal="center" vertical="center"/>
    </xf>
    <xf numFmtId="0" fontId="4" fillId="0" borderId="16" xfId="4" applyNumberFormat="1" applyFont="1" applyBorder="1" applyAlignment="1" applyProtection="1">
      <alignment horizontal="center" vertical="center"/>
      <protection locked="0"/>
    </xf>
    <xf numFmtId="0" fontId="4" fillId="0" borderId="12" xfId="4" applyFont="1" applyBorder="1" applyAlignment="1" applyProtection="1">
      <alignment horizontal="center" vertical="center"/>
    </xf>
    <xf numFmtId="10" fontId="4" fillId="0" borderId="16" xfId="4" applyNumberFormat="1" applyFont="1" applyBorder="1" applyAlignment="1" applyProtection="1">
      <alignment horizontal="center" vertical="center"/>
    </xf>
    <xf numFmtId="0" fontId="4" fillId="0" borderId="19" xfId="4" applyNumberFormat="1" applyFont="1" applyBorder="1" applyAlignment="1" applyProtection="1">
      <alignment horizontal="center" vertical="center"/>
      <protection locked="0"/>
    </xf>
    <xf numFmtId="0" fontId="6" fillId="0" borderId="20" xfId="4" applyFont="1" applyBorder="1" applyAlignment="1" applyProtection="1">
      <alignment horizontal="center" vertical="center"/>
    </xf>
    <xf numFmtId="49" fontId="4" fillId="0" borderId="21" xfId="4" applyNumberFormat="1" applyFont="1" applyFill="1" applyBorder="1" applyAlignment="1" applyProtection="1">
      <alignment vertical="center"/>
      <protection locked="0"/>
    </xf>
    <xf numFmtId="49" fontId="4" fillId="0" borderId="21" xfId="4" applyNumberFormat="1" applyFont="1" applyBorder="1" applyAlignment="1" applyProtection="1">
      <alignment vertical="center"/>
      <protection locked="0"/>
    </xf>
    <xf numFmtId="0" fontId="4" fillId="0" borderId="17" xfId="4" applyNumberFormat="1" applyFont="1" applyBorder="1" applyAlignment="1" applyProtection="1">
      <alignment horizontal="center" vertical="center"/>
      <protection locked="0"/>
    </xf>
    <xf numFmtId="0" fontId="6" fillId="0" borderId="15" xfId="4" applyFont="1" applyBorder="1" applyAlignment="1" applyProtection="1">
      <alignment horizontal="center" vertical="center"/>
    </xf>
    <xf numFmtId="165" fontId="4" fillId="0" borderId="17" xfId="5" applyFont="1" applyBorder="1" applyAlignment="1" applyProtection="1">
      <alignment vertical="center"/>
      <protection hidden="1"/>
    </xf>
    <xf numFmtId="165" fontId="4" fillId="0" borderId="17" xfId="5" applyFont="1" applyBorder="1" applyAlignment="1" applyProtection="1">
      <alignment vertical="center"/>
      <protection locked="0" hidden="1"/>
    </xf>
    <xf numFmtId="165" fontId="6" fillId="0" borderId="0" xfId="4" applyNumberFormat="1" applyFont="1" applyAlignment="1" applyProtection="1">
      <alignment vertical="center"/>
    </xf>
    <xf numFmtId="0" fontId="4" fillId="0" borderId="2" xfId="4" applyNumberFormat="1" applyFont="1" applyBorder="1" applyAlignment="1" applyProtection="1">
      <alignment horizontal="center" vertical="center"/>
      <protection locked="0"/>
    </xf>
    <xf numFmtId="0" fontId="4" fillId="0" borderId="3" xfId="4" applyNumberFormat="1" applyFont="1" applyBorder="1" applyAlignment="1" applyProtection="1">
      <alignment horizontal="center" vertical="center"/>
      <protection locked="0"/>
    </xf>
    <xf numFmtId="0" fontId="4" fillId="0" borderId="13" xfId="4" applyNumberFormat="1" applyFont="1" applyBorder="1" applyAlignment="1" applyProtection="1">
      <alignment horizontal="center" vertical="center"/>
      <protection locked="0"/>
    </xf>
    <xf numFmtId="0" fontId="4" fillId="0" borderId="5" xfId="4" applyNumberFormat="1" applyFont="1" applyBorder="1" applyAlignment="1" applyProtection="1">
      <alignment horizontal="center" vertical="center"/>
      <protection locked="0"/>
    </xf>
    <xf numFmtId="0" fontId="4" fillId="0" borderId="12" xfId="4" applyFont="1" applyBorder="1" applyAlignment="1" applyProtection="1">
      <alignment horizontal="center" vertical="center"/>
      <protection locked="0"/>
    </xf>
    <xf numFmtId="0" fontId="4" fillId="0" borderId="13" xfId="4" applyFont="1" applyBorder="1" applyAlignment="1" applyProtection="1">
      <alignment horizontal="center" vertical="center"/>
      <protection locked="0"/>
    </xf>
    <xf numFmtId="0" fontId="6" fillId="0" borderId="23" xfId="4" applyFont="1" applyBorder="1" applyAlignment="1" applyProtection="1">
      <alignment horizontal="center" vertical="center"/>
    </xf>
    <xf numFmtId="165" fontId="4" fillId="0" borderId="24" xfId="4" applyNumberFormat="1" applyFont="1" applyBorder="1" applyAlignment="1" applyProtection="1">
      <alignment vertical="center"/>
    </xf>
    <xf numFmtId="165" fontId="4" fillId="0" borderId="25" xfId="4" applyNumberFormat="1" applyFont="1" applyBorder="1" applyAlignment="1" applyProtection="1">
      <alignment vertical="center"/>
    </xf>
    <xf numFmtId="165" fontId="11" fillId="0" borderId="14" xfId="4" applyNumberFormat="1" applyFont="1" applyBorder="1" applyAlignment="1" applyProtection="1">
      <alignment horizontal="center" vertical="center"/>
    </xf>
    <xf numFmtId="0" fontId="4" fillId="0" borderId="6" xfId="4" applyFont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  <protection locked="0"/>
    </xf>
    <xf numFmtId="0" fontId="6" fillId="0" borderId="4" xfId="4" applyFont="1" applyBorder="1" applyAlignment="1" applyProtection="1">
      <alignment horizontal="center" vertical="center"/>
    </xf>
    <xf numFmtId="165" fontId="4" fillId="0" borderId="1" xfId="5" applyFont="1" applyBorder="1" applyAlignment="1" applyProtection="1">
      <alignment horizontal="center" vertical="center"/>
    </xf>
    <xf numFmtId="165" fontId="4" fillId="0" borderId="8" xfId="5" applyFont="1" applyBorder="1" applyAlignment="1" applyProtection="1">
      <alignment horizontal="center" vertical="center"/>
    </xf>
    <xf numFmtId="165" fontId="11" fillId="0" borderId="10" xfId="4" applyNumberFormat="1" applyFont="1" applyBorder="1" applyAlignment="1" applyProtection="1">
      <alignment horizontal="center" vertical="center"/>
    </xf>
    <xf numFmtId="4" fontId="6" fillId="0" borderId="0" xfId="4" applyNumberFormat="1" applyFont="1" applyAlignment="1" applyProtection="1">
      <alignment vertical="center"/>
    </xf>
    <xf numFmtId="0" fontId="4" fillId="0" borderId="15" xfId="4" applyFont="1" applyBorder="1" applyAlignment="1" applyProtection="1">
      <alignment horizontal="center" vertical="center"/>
      <protection locked="0"/>
    </xf>
    <xf numFmtId="0" fontId="4" fillId="0" borderId="22" xfId="4" applyFont="1" applyBorder="1" applyAlignment="1" applyProtection="1">
      <alignment horizontal="center" vertical="center"/>
      <protection locked="0"/>
    </xf>
    <xf numFmtId="0" fontId="6" fillId="0" borderId="26" xfId="4" applyFont="1" applyBorder="1" applyAlignment="1" applyProtection="1">
      <alignment horizontal="center" vertical="center"/>
    </xf>
    <xf numFmtId="10" fontId="4" fillId="0" borderId="27" xfId="6" applyNumberFormat="1" applyFont="1" applyBorder="1" applyAlignment="1" applyProtection="1">
      <alignment horizontal="center" vertical="center"/>
      <protection locked="0"/>
    </xf>
    <xf numFmtId="10" fontId="4" fillId="0" borderId="28" xfId="6" applyNumberFormat="1" applyFont="1" applyBorder="1" applyAlignment="1" applyProtection="1">
      <alignment horizontal="center" vertical="center"/>
      <protection locked="0"/>
    </xf>
    <xf numFmtId="165" fontId="11" fillId="0" borderId="18" xfId="4" applyNumberFormat="1" applyFont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vertical="center"/>
      <protection locked="0"/>
    </xf>
    <xf numFmtId="10" fontId="6" fillId="0" borderId="0" xfId="6" applyNumberFormat="1" applyFont="1" applyBorder="1" applyAlignment="1" applyProtection="1">
      <alignment vertical="center"/>
      <protection locked="0"/>
    </xf>
    <xf numFmtId="0" fontId="4" fillId="0" borderId="16" xfId="4" applyFont="1" applyBorder="1" applyAlignment="1" applyProtection="1">
      <alignment horizontal="justify" vertical="center" wrapText="1"/>
      <protection locked="0"/>
    </xf>
    <xf numFmtId="0" fontId="4" fillId="0" borderId="19" xfId="4" applyFont="1" applyBorder="1" applyAlignment="1" applyProtection="1">
      <alignment horizontal="justify" vertical="center" wrapText="1"/>
      <protection locked="0"/>
    </xf>
    <xf numFmtId="0" fontId="4" fillId="0" borderId="17" xfId="4" applyFont="1" applyBorder="1" applyAlignment="1" applyProtection="1">
      <alignment horizontal="justify" vertical="center" wrapText="1"/>
      <protection locked="0"/>
    </xf>
    <xf numFmtId="0" fontId="4" fillId="4" borderId="0" xfId="0" applyFont="1" applyFill="1" applyAlignment="1">
      <alignment vertical="center"/>
    </xf>
    <xf numFmtId="0" fontId="4" fillId="2" borderId="12" xfId="7" applyFont="1" applyFill="1" applyBorder="1" applyAlignment="1">
      <alignment vertical="center"/>
    </xf>
    <xf numFmtId="0" fontId="4" fillId="2" borderId="6" xfId="7" applyFont="1" applyFill="1" applyBorder="1" applyAlignment="1">
      <alignment vertical="center"/>
    </xf>
    <xf numFmtId="0" fontId="3" fillId="2" borderId="12" xfId="7" applyFont="1" applyFill="1" applyBorder="1" applyAlignment="1">
      <alignment vertical="center" wrapText="1"/>
    </xf>
    <xf numFmtId="0" fontId="3" fillId="2" borderId="13" xfId="7" applyFont="1" applyFill="1" applyBorder="1" applyAlignment="1">
      <alignment vertical="center" wrapText="1"/>
    </xf>
    <xf numFmtId="0" fontId="3" fillId="2" borderId="14" xfId="7" applyFont="1" applyFill="1" applyBorder="1" applyAlignment="1">
      <alignment vertical="center" wrapText="1"/>
    </xf>
    <xf numFmtId="0" fontId="3" fillId="2" borderId="6" xfId="7" applyFont="1" applyFill="1" applyBorder="1" applyAlignment="1">
      <alignment vertical="center" wrapText="1"/>
    </xf>
    <xf numFmtId="0" fontId="3" fillId="2" borderId="0" xfId="7" applyFont="1" applyFill="1" applyBorder="1" applyAlignment="1">
      <alignment vertical="center" wrapText="1"/>
    </xf>
    <xf numFmtId="0" fontId="3" fillId="2" borderId="10" xfId="7" applyFont="1" applyFill="1" applyBorder="1" applyAlignment="1">
      <alignment vertical="center" wrapText="1"/>
    </xf>
    <xf numFmtId="0" fontId="3" fillId="0" borderId="2" xfId="3" applyNumberFormat="1" applyFont="1" applyBorder="1" applyAlignment="1">
      <alignment horizontal="center" vertical="center" wrapText="1" shrinkToFit="1"/>
    </xf>
    <xf numFmtId="0" fontId="3" fillId="0" borderId="3" xfId="3" applyNumberFormat="1" applyFont="1" applyBorder="1" applyAlignment="1">
      <alignment horizontal="center" vertical="center" wrapText="1" shrinkToFit="1"/>
    </xf>
    <xf numFmtId="0" fontId="3" fillId="0" borderId="5" xfId="3" applyNumberFormat="1" applyFont="1" applyBorder="1" applyAlignment="1">
      <alignment horizontal="center" vertical="center" wrapText="1" shrinkToFit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/>
    </xf>
    <xf numFmtId="43" fontId="13" fillId="3" borderId="30" xfId="1" applyNumberFormat="1" applyFont="1" applyFill="1" applyBorder="1" applyAlignment="1">
      <alignment horizontal="center" vertical="center" wrapText="1"/>
    </xf>
    <xf numFmtId="43" fontId="13" fillId="3" borderId="7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43" fontId="5" fillId="0" borderId="24" xfId="2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43" fontId="5" fillId="0" borderId="25" xfId="2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8" xfId="2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43" fontId="5" fillId="0" borderId="27" xfId="2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43" fontId="5" fillId="0" borderId="28" xfId="2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43" fontId="13" fillId="3" borderId="7" xfId="2" applyFont="1" applyFill="1" applyBorder="1" applyAlignment="1">
      <alignment horizontal="center" vertical="center"/>
    </xf>
    <xf numFmtId="0" fontId="12" fillId="2" borderId="12" xfId="7" applyFont="1" applyFill="1" applyBorder="1" applyAlignment="1">
      <alignment horizontal="left" vertical="top"/>
    </xf>
    <xf numFmtId="0" fontId="12" fillId="2" borderId="14" xfId="7" applyFont="1" applyFill="1" applyBorder="1" applyAlignment="1">
      <alignment horizontal="left" vertical="top"/>
    </xf>
    <xf numFmtId="0" fontId="12" fillId="2" borderId="6" xfId="7" applyFont="1" applyFill="1" applyBorder="1" applyAlignment="1">
      <alignment horizontal="left" vertical="top"/>
    </xf>
    <xf numFmtId="0" fontId="12" fillId="2" borderId="10" xfId="7" applyFont="1" applyFill="1" applyBorder="1" applyAlignment="1">
      <alignment horizontal="left" vertical="top"/>
    </xf>
    <xf numFmtId="0" fontId="5" fillId="0" borderId="24" xfId="0" applyNumberFormat="1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27" xfId="0" applyNumberFormat="1" applyFont="1" applyFill="1" applyBorder="1" applyAlignment="1">
      <alignment horizontal="justify" vertical="center" wrapText="1"/>
    </xf>
    <xf numFmtId="0" fontId="4" fillId="2" borderId="6" xfId="7" applyFont="1" applyFill="1" applyBorder="1" applyAlignment="1">
      <alignment horizontal="left" vertical="center"/>
    </xf>
    <xf numFmtId="0" fontId="4" fillId="2" borderId="0" xfId="7" applyFont="1" applyFill="1" applyBorder="1" applyAlignment="1">
      <alignment horizontal="left" vertical="center"/>
    </xf>
    <xf numFmtId="43" fontId="4" fillId="2" borderId="0" xfId="2" applyFont="1" applyFill="1" applyBorder="1" applyAlignment="1">
      <alignment horizontal="center" vertical="center"/>
    </xf>
    <xf numFmtId="10" fontId="4" fillId="0" borderId="0" xfId="7" applyNumberFormat="1" applyFont="1" applyFill="1" applyBorder="1" applyAlignment="1">
      <alignment vertical="center"/>
    </xf>
    <xf numFmtId="0" fontId="4" fillId="0" borderId="0" xfId="7" applyFont="1" applyFill="1" applyBorder="1" applyAlignment="1">
      <alignment vertical="center"/>
    </xf>
    <xf numFmtId="43" fontId="4" fillId="0" borderId="10" xfId="2" applyFont="1" applyFill="1" applyBorder="1" applyAlignment="1">
      <alignment vertical="center"/>
    </xf>
    <xf numFmtId="43" fontId="4" fillId="0" borderId="0" xfId="2" applyFont="1" applyFill="1" applyBorder="1" applyAlignment="1">
      <alignment vertical="center"/>
    </xf>
    <xf numFmtId="0" fontId="4" fillId="2" borderId="15" xfId="7" applyFont="1" applyFill="1" applyBorder="1" applyAlignment="1">
      <alignment horizontal="left" vertical="center"/>
    </xf>
    <xf numFmtId="0" fontId="4" fillId="2" borderId="22" xfId="7" applyFont="1" applyFill="1" applyBorder="1" applyAlignment="1">
      <alignment horizontal="left" vertical="center"/>
    </xf>
    <xf numFmtId="0" fontId="4" fillId="2" borderId="12" xfId="7" applyFont="1" applyFill="1" applyBorder="1" applyAlignment="1">
      <alignment horizontal="center" vertical="center" wrapText="1"/>
    </xf>
    <xf numFmtId="0" fontId="4" fillId="2" borderId="13" xfId="7" applyFont="1" applyFill="1" applyBorder="1" applyAlignment="1">
      <alignment horizontal="center" vertical="center" wrapText="1"/>
    </xf>
    <xf numFmtId="0" fontId="4" fillId="2" borderId="14" xfId="7" applyFont="1" applyFill="1" applyBorder="1" applyAlignment="1">
      <alignment horizontal="center" vertical="center" wrapText="1"/>
    </xf>
    <xf numFmtId="0" fontId="4" fillId="2" borderId="0" xfId="7" applyFont="1" applyFill="1" applyBorder="1" applyAlignment="1">
      <alignment horizontal="center" vertical="center" wrapText="1"/>
    </xf>
    <xf numFmtId="0" fontId="4" fillId="2" borderId="15" xfId="7" applyFont="1" applyFill="1" applyBorder="1" applyAlignment="1">
      <alignment horizontal="center" vertical="center" wrapText="1"/>
    </xf>
    <xf numFmtId="0" fontId="4" fillId="2" borderId="22" xfId="7" applyFont="1" applyFill="1" applyBorder="1" applyAlignment="1">
      <alignment horizontal="center" vertical="center" wrapText="1"/>
    </xf>
    <xf numFmtId="0" fontId="4" fillId="2" borderId="18" xfId="7" applyFont="1" applyFill="1" applyBorder="1" applyAlignment="1">
      <alignment horizontal="center" vertical="center" wrapText="1"/>
    </xf>
    <xf numFmtId="0" fontId="4" fillId="2" borderId="12" xfId="7" applyFont="1" applyFill="1" applyBorder="1" applyAlignment="1">
      <alignment horizontal="left" vertical="center"/>
    </xf>
    <xf numFmtId="0" fontId="4" fillId="2" borderId="13" xfId="7" applyFont="1" applyFill="1" applyBorder="1" applyAlignment="1">
      <alignment horizontal="left" vertical="center"/>
    </xf>
    <xf numFmtId="43" fontId="4" fillId="2" borderId="13" xfId="2" applyFont="1" applyFill="1" applyBorder="1" applyAlignment="1">
      <alignment horizontal="center" vertical="center"/>
    </xf>
    <xf numFmtId="10" fontId="4" fillId="0" borderId="14" xfId="7" applyNumberFormat="1" applyFont="1" applyFill="1" applyBorder="1" applyAlignment="1">
      <alignment vertical="center"/>
    </xf>
  </cellXfs>
  <cellStyles count="8">
    <cellStyle name="Moeda" xfId="1" builtinId="4"/>
    <cellStyle name="Moeda_Cronograma Lab Controle de Qualidade LTF" xfId="5"/>
    <cellStyle name="Normal" xfId="0" builtinId="0"/>
    <cellStyle name="Normal 2 2 2" xfId="7"/>
    <cellStyle name="Normal_Cronograma Lab Controle de Qualidade LTF" xfId="4"/>
    <cellStyle name="Normal_ORÇAMENTO FINAL SE casa 2b" xfId="3"/>
    <cellStyle name="Porcentagem 2 2" xfId="6"/>
    <cellStyle name="Separador de milhares" xfId="2" builtinId="3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0.165.242.25\scc\Arquivos%20Manuten&#231;&#227;o%20-%202018\Planilha%20Preg&#227;o\PREG&#195;O%202018%20-%20MANUTEN&#199;&#195;O\ARQUIVOS%20CORRIGIDOS\PREG&#195;O%20MANUTEN&#199;&#195;O%202018%20-%20GERAL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QUANTITATIVO"/>
      <sheetName val="CRONOGRAMA"/>
      <sheetName val="composições_sintéticas"/>
      <sheetName val="COMPOSIÇÃO - DO"/>
      <sheetName val="COMPOSIÇÕES UTILIZADAS"/>
      <sheetName val="ENCARGOS COM DESONERAÇÃO"/>
      <sheetName val="BDI - TCU"/>
      <sheetName val="Modelo-PF"/>
      <sheetName val="Dados Brutos"/>
    </sheetNames>
    <sheetDataSet>
      <sheetData sheetId="0" refreshError="1">
        <row r="5">
          <cell r="C5" t="str">
            <v>LOCAL: - CAMPUS I, II, III E IV - UFPB</v>
          </cell>
        </row>
        <row r="34">
          <cell r="C34" t="str">
            <v>TRABALHOS EM TERRA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12.bin"/><Relationship Id="rId18" Type="http://schemas.openxmlformats.org/officeDocument/2006/relationships/oleObject" Target="../embeddings/oleObject17.bin"/><Relationship Id="rId26" Type="http://schemas.openxmlformats.org/officeDocument/2006/relationships/oleObject" Target="../embeddings/oleObject25.bin"/><Relationship Id="rId39" Type="http://schemas.openxmlformats.org/officeDocument/2006/relationships/oleObject" Target="../embeddings/oleObject38.bin"/><Relationship Id="rId21" Type="http://schemas.openxmlformats.org/officeDocument/2006/relationships/oleObject" Target="../embeddings/oleObject20.bin"/><Relationship Id="rId34" Type="http://schemas.openxmlformats.org/officeDocument/2006/relationships/oleObject" Target="../embeddings/oleObject33.bin"/><Relationship Id="rId42" Type="http://schemas.openxmlformats.org/officeDocument/2006/relationships/oleObject" Target="../embeddings/oleObject41.bin"/><Relationship Id="rId47" Type="http://schemas.openxmlformats.org/officeDocument/2006/relationships/oleObject" Target="../embeddings/oleObject46.bin"/><Relationship Id="rId50" Type="http://schemas.openxmlformats.org/officeDocument/2006/relationships/oleObject" Target="../embeddings/oleObject49.bin"/><Relationship Id="rId55" Type="http://schemas.openxmlformats.org/officeDocument/2006/relationships/oleObject" Target="../embeddings/oleObject54.bin"/><Relationship Id="rId63" Type="http://schemas.openxmlformats.org/officeDocument/2006/relationships/oleObject" Target="../embeddings/oleObject62.bin"/><Relationship Id="rId68" Type="http://schemas.openxmlformats.org/officeDocument/2006/relationships/oleObject" Target="../embeddings/oleObject67.bin"/><Relationship Id="rId76" Type="http://schemas.openxmlformats.org/officeDocument/2006/relationships/oleObject" Target="../embeddings/oleObject75.bin"/><Relationship Id="rId7" Type="http://schemas.openxmlformats.org/officeDocument/2006/relationships/oleObject" Target="../embeddings/oleObject6.bin"/><Relationship Id="rId71" Type="http://schemas.openxmlformats.org/officeDocument/2006/relationships/oleObject" Target="../embeddings/oleObject70.bin"/><Relationship Id="rId2" Type="http://schemas.openxmlformats.org/officeDocument/2006/relationships/vmlDrawing" Target="../drawings/vmlDrawing2.vml"/><Relationship Id="rId16" Type="http://schemas.openxmlformats.org/officeDocument/2006/relationships/oleObject" Target="../embeddings/oleObject15.bin"/><Relationship Id="rId29" Type="http://schemas.openxmlformats.org/officeDocument/2006/relationships/oleObject" Target="../embeddings/oleObject28.bin"/><Relationship Id="rId11" Type="http://schemas.openxmlformats.org/officeDocument/2006/relationships/oleObject" Target="../embeddings/oleObject10.bin"/><Relationship Id="rId24" Type="http://schemas.openxmlformats.org/officeDocument/2006/relationships/oleObject" Target="../embeddings/oleObject23.bin"/><Relationship Id="rId32" Type="http://schemas.openxmlformats.org/officeDocument/2006/relationships/oleObject" Target="../embeddings/oleObject31.bin"/><Relationship Id="rId37" Type="http://schemas.openxmlformats.org/officeDocument/2006/relationships/oleObject" Target="../embeddings/oleObject36.bin"/><Relationship Id="rId40" Type="http://schemas.openxmlformats.org/officeDocument/2006/relationships/oleObject" Target="../embeddings/oleObject39.bin"/><Relationship Id="rId45" Type="http://schemas.openxmlformats.org/officeDocument/2006/relationships/oleObject" Target="../embeddings/oleObject44.bin"/><Relationship Id="rId53" Type="http://schemas.openxmlformats.org/officeDocument/2006/relationships/oleObject" Target="../embeddings/oleObject52.bin"/><Relationship Id="rId58" Type="http://schemas.openxmlformats.org/officeDocument/2006/relationships/oleObject" Target="../embeddings/oleObject57.bin"/><Relationship Id="rId66" Type="http://schemas.openxmlformats.org/officeDocument/2006/relationships/oleObject" Target="../embeddings/oleObject65.bin"/><Relationship Id="rId74" Type="http://schemas.openxmlformats.org/officeDocument/2006/relationships/oleObject" Target="../embeddings/oleObject73.bin"/><Relationship Id="rId79" Type="http://schemas.openxmlformats.org/officeDocument/2006/relationships/oleObject" Target="../embeddings/oleObject78.bin"/><Relationship Id="rId5" Type="http://schemas.openxmlformats.org/officeDocument/2006/relationships/oleObject" Target="../embeddings/oleObject4.bin"/><Relationship Id="rId61" Type="http://schemas.openxmlformats.org/officeDocument/2006/relationships/oleObject" Target="../embeddings/oleObject60.bin"/><Relationship Id="rId10" Type="http://schemas.openxmlformats.org/officeDocument/2006/relationships/oleObject" Target="../embeddings/oleObject9.bin"/><Relationship Id="rId19" Type="http://schemas.openxmlformats.org/officeDocument/2006/relationships/oleObject" Target="../embeddings/oleObject18.bin"/><Relationship Id="rId31" Type="http://schemas.openxmlformats.org/officeDocument/2006/relationships/oleObject" Target="../embeddings/oleObject30.bin"/><Relationship Id="rId44" Type="http://schemas.openxmlformats.org/officeDocument/2006/relationships/oleObject" Target="../embeddings/oleObject43.bin"/><Relationship Id="rId52" Type="http://schemas.openxmlformats.org/officeDocument/2006/relationships/oleObject" Target="../embeddings/oleObject51.bin"/><Relationship Id="rId60" Type="http://schemas.openxmlformats.org/officeDocument/2006/relationships/oleObject" Target="../embeddings/oleObject59.bin"/><Relationship Id="rId65" Type="http://schemas.openxmlformats.org/officeDocument/2006/relationships/oleObject" Target="../embeddings/oleObject64.bin"/><Relationship Id="rId73" Type="http://schemas.openxmlformats.org/officeDocument/2006/relationships/oleObject" Target="../embeddings/oleObject72.bin"/><Relationship Id="rId78" Type="http://schemas.openxmlformats.org/officeDocument/2006/relationships/oleObject" Target="../embeddings/oleObject77.bin"/><Relationship Id="rId81" Type="http://schemas.openxmlformats.org/officeDocument/2006/relationships/oleObject" Target="../embeddings/oleObject80.bin"/><Relationship Id="rId4" Type="http://schemas.openxmlformats.org/officeDocument/2006/relationships/oleObject" Target="../embeddings/oleObject3.bin"/><Relationship Id="rId9" Type="http://schemas.openxmlformats.org/officeDocument/2006/relationships/oleObject" Target="../embeddings/oleObject8.bin"/><Relationship Id="rId14" Type="http://schemas.openxmlformats.org/officeDocument/2006/relationships/oleObject" Target="../embeddings/oleObject13.bin"/><Relationship Id="rId22" Type="http://schemas.openxmlformats.org/officeDocument/2006/relationships/oleObject" Target="../embeddings/oleObject21.bin"/><Relationship Id="rId27" Type="http://schemas.openxmlformats.org/officeDocument/2006/relationships/oleObject" Target="../embeddings/oleObject26.bin"/><Relationship Id="rId30" Type="http://schemas.openxmlformats.org/officeDocument/2006/relationships/oleObject" Target="../embeddings/oleObject29.bin"/><Relationship Id="rId35" Type="http://schemas.openxmlformats.org/officeDocument/2006/relationships/oleObject" Target="../embeddings/oleObject34.bin"/><Relationship Id="rId43" Type="http://schemas.openxmlformats.org/officeDocument/2006/relationships/oleObject" Target="../embeddings/oleObject42.bin"/><Relationship Id="rId48" Type="http://schemas.openxmlformats.org/officeDocument/2006/relationships/oleObject" Target="../embeddings/oleObject47.bin"/><Relationship Id="rId56" Type="http://schemas.openxmlformats.org/officeDocument/2006/relationships/oleObject" Target="../embeddings/oleObject55.bin"/><Relationship Id="rId64" Type="http://schemas.openxmlformats.org/officeDocument/2006/relationships/oleObject" Target="../embeddings/oleObject63.bin"/><Relationship Id="rId69" Type="http://schemas.openxmlformats.org/officeDocument/2006/relationships/oleObject" Target="../embeddings/oleObject68.bin"/><Relationship Id="rId77" Type="http://schemas.openxmlformats.org/officeDocument/2006/relationships/oleObject" Target="../embeddings/oleObject76.bin"/><Relationship Id="rId8" Type="http://schemas.openxmlformats.org/officeDocument/2006/relationships/oleObject" Target="../embeddings/oleObject7.bin"/><Relationship Id="rId51" Type="http://schemas.openxmlformats.org/officeDocument/2006/relationships/oleObject" Target="../embeddings/oleObject50.bin"/><Relationship Id="rId72" Type="http://schemas.openxmlformats.org/officeDocument/2006/relationships/oleObject" Target="../embeddings/oleObject71.bin"/><Relationship Id="rId80" Type="http://schemas.openxmlformats.org/officeDocument/2006/relationships/oleObject" Target="../embeddings/oleObject79.bin"/><Relationship Id="rId3" Type="http://schemas.openxmlformats.org/officeDocument/2006/relationships/oleObject" Target="../embeddings/oleObject2.bin"/><Relationship Id="rId12" Type="http://schemas.openxmlformats.org/officeDocument/2006/relationships/oleObject" Target="../embeddings/oleObject11.bin"/><Relationship Id="rId17" Type="http://schemas.openxmlformats.org/officeDocument/2006/relationships/oleObject" Target="../embeddings/oleObject16.bin"/><Relationship Id="rId25" Type="http://schemas.openxmlformats.org/officeDocument/2006/relationships/oleObject" Target="../embeddings/oleObject24.bin"/><Relationship Id="rId33" Type="http://schemas.openxmlformats.org/officeDocument/2006/relationships/oleObject" Target="../embeddings/oleObject32.bin"/><Relationship Id="rId38" Type="http://schemas.openxmlformats.org/officeDocument/2006/relationships/oleObject" Target="../embeddings/oleObject37.bin"/><Relationship Id="rId46" Type="http://schemas.openxmlformats.org/officeDocument/2006/relationships/oleObject" Target="../embeddings/oleObject45.bin"/><Relationship Id="rId59" Type="http://schemas.openxmlformats.org/officeDocument/2006/relationships/oleObject" Target="../embeddings/oleObject58.bin"/><Relationship Id="rId67" Type="http://schemas.openxmlformats.org/officeDocument/2006/relationships/oleObject" Target="../embeddings/oleObject66.bin"/><Relationship Id="rId20" Type="http://schemas.openxmlformats.org/officeDocument/2006/relationships/oleObject" Target="../embeddings/oleObject19.bin"/><Relationship Id="rId41" Type="http://schemas.openxmlformats.org/officeDocument/2006/relationships/oleObject" Target="../embeddings/oleObject40.bin"/><Relationship Id="rId54" Type="http://schemas.openxmlformats.org/officeDocument/2006/relationships/oleObject" Target="../embeddings/oleObject53.bin"/><Relationship Id="rId62" Type="http://schemas.openxmlformats.org/officeDocument/2006/relationships/oleObject" Target="../embeddings/oleObject61.bin"/><Relationship Id="rId70" Type="http://schemas.openxmlformats.org/officeDocument/2006/relationships/oleObject" Target="../embeddings/oleObject69.bin"/><Relationship Id="rId75" Type="http://schemas.openxmlformats.org/officeDocument/2006/relationships/oleObject" Target="../embeddings/oleObject74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5.bin"/><Relationship Id="rId15" Type="http://schemas.openxmlformats.org/officeDocument/2006/relationships/oleObject" Target="../embeddings/oleObject14.bin"/><Relationship Id="rId23" Type="http://schemas.openxmlformats.org/officeDocument/2006/relationships/oleObject" Target="../embeddings/oleObject22.bin"/><Relationship Id="rId28" Type="http://schemas.openxmlformats.org/officeDocument/2006/relationships/oleObject" Target="../embeddings/oleObject27.bin"/><Relationship Id="rId36" Type="http://schemas.openxmlformats.org/officeDocument/2006/relationships/oleObject" Target="../embeddings/oleObject35.bin"/><Relationship Id="rId49" Type="http://schemas.openxmlformats.org/officeDocument/2006/relationships/oleObject" Target="../embeddings/oleObject48.bin"/><Relationship Id="rId57" Type="http://schemas.openxmlformats.org/officeDocument/2006/relationships/oleObject" Target="../embeddings/oleObject5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115" zoomScaleNormal="115" workbookViewId="0">
      <selection activeCell="B9" sqref="B9"/>
    </sheetView>
  </sheetViews>
  <sheetFormatPr defaultRowHeight="15.75"/>
  <cols>
    <col min="1" max="1" width="9.33203125" style="2"/>
    <col min="2" max="2" width="90.83203125" style="2" customWidth="1"/>
    <col min="3" max="3" width="16" style="2" customWidth="1"/>
    <col min="4" max="4" width="8.1640625" style="2" bestFit="1" customWidth="1"/>
    <col min="5" max="5" width="12.6640625" style="3" bestFit="1" customWidth="1"/>
    <col min="6" max="6" width="17.83203125" style="3" bestFit="1" customWidth="1"/>
    <col min="7" max="16384" width="9.33203125" style="2"/>
  </cols>
  <sheetData>
    <row r="1" spans="1:7" s="69" customFormat="1" ht="20.100000000000001" customHeight="1">
      <c r="A1" s="70"/>
      <c r="B1" s="72" t="s">
        <v>14</v>
      </c>
      <c r="C1" s="73"/>
      <c r="D1" s="74"/>
      <c r="E1" s="105" t="s">
        <v>31</v>
      </c>
      <c r="F1" s="106"/>
    </row>
    <row r="2" spans="1:7" s="69" customFormat="1" ht="20.100000000000001" customHeight="1">
      <c r="A2" s="71"/>
      <c r="B2" s="75" t="s">
        <v>32</v>
      </c>
      <c r="C2" s="76"/>
      <c r="D2" s="77"/>
      <c r="E2" s="107"/>
      <c r="F2" s="108"/>
    </row>
    <row r="3" spans="1:7" s="69" customFormat="1" ht="20.100000000000001" customHeight="1">
      <c r="A3" s="71"/>
      <c r="B3" s="75" t="s">
        <v>34</v>
      </c>
      <c r="C3" s="76"/>
      <c r="D3" s="77"/>
      <c r="E3" s="107"/>
      <c r="F3" s="108"/>
    </row>
    <row r="4" spans="1:7" s="69" customFormat="1" ht="20.100000000000001" customHeight="1" thickBot="1">
      <c r="A4" s="71"/>
      <c r="B4" s="75" t="s">
        <v>33</v>
      </c>
      <c r="C4" s="76"/>
      <c r="D4" s="77"/>
      <c r="E4" s="107"/>
      <c r="F4" s="108"/>
    </row>
    <row r="5" spans="1:7" s="69" customFormat="1" ht="16.5" thickBot="1">
      <c r="A5" s="78" t="s">
        <v>5</v>
      </c>
      <c r="B5" s="79"/>
      <c r="C5" s="79"/>
      <c r="D5" s="79"/>
      <c r="E5" s="79"/>
      <c r="F5" s="80"/>
    </row>
    <row r="6" spans="1:7" s="1" customFormat="1" ht="8.1" customHeight="1" thickBot="1">
      <c r="A6" s="4"/>
      <c r="B6" s="4"/>
      <c r="C6" s="4"/>
      <c r="D6" s="4"/>
      <c r="E6" s="4"/>
      <c r="F6" s="4"/>
    </row>
    <row r="7" spans="1:7" ht="48" thickBot="1">
      <c r="A7" s="81" t="s">
        <v>0</v>
      </c>
      <c r="B7" s="82" t="s">
        <v>4</v>
      </c>
      <c r="C7" s="83" t="s">
        <v>1</v>
      </c>
      <c r="D7" s="83" t="s">
        <v>3</v>
      </c>
      <c r="E7" s="84" t="s">
        <v>6</v>
      </c>
      <c r="F7" s="85" t="s">
        <v>2</v>
      </c>
    </row>
    <row r="8" spans="1:7" s="5" customFormat="1" ht="16.5" thickBot="1">
      <c r="A8" s="86" t="s">
        <v>35</v>
      </c>
      <c r="B8" s="87"/>
      <c r="C8" s="87"/>
      <c r="D8" s="87"/>
      <c r="E8" s="87"/>
      <c r="F8" s="88"/>
    </row>
    <row r="9" spans="1:7" s="5" customFormat="1" ht="78.75">
      <c r="A9" s="89">
        <v>1</v>
      </c>
      <c r="B9" s="109" t="s">
        <v>36</v>
      </c>
      <c r="C9" s="90">
        <v>1000</v>
      </c>
      <c r="D9" s="91" t="s">
        <v>8</v>
      </c>
      <c r="E9" s="90">
        <v>59.73</v>
      </c>
      <c r="F9" s="92">
        <f>ROUND(C9*E9,2)</f>
        <v>59730</v>
      </c>
    </row>
    <row r="10" spans="1:7" s="5" customFormat="1" ht="31.5">
      <c r="A10" s="93">
        <v>2</v>
      </c>
      <c r="B10" s="110" t="s">
        <v>37</v>
      </c>
      <c r="C10" s="94">
        <v>1000</v>
      </c>
      <c r="D10" s="95" t="s">
        <v>8</v>
      </c>
      <c r="E10" s="94">
        <v>179</v>
      </c>
      <c r="F10" s="96">
        <f t="shared" ref="F10:F11" si="0">ROUND(C10*E10,2)</f>
        <v>179000</v>
      </c>
    </row>
    <row r="11" spans="1:7" s="5" customFormat="1" ht="111" thickBot="1">
      <c r="A11" s="97">
        <v>3</v>
      </c>
      <c r="B11" s="111" t="s">
        <v>9</v>
      </c>
      <c r="C11" s="98">
        <v>1000</v>
      </c>
      <c r="D11" s="99" t="s">
        <v>10</v>
      </c>
      <c r="E11" s="98">
        <v>45</v>
      </c>
      <c r="F11" s="100">
        <f t="shared" si="0"/>
        <v>45000</v>
      </c>
    </row>
    <row r="12" spans="1:7" ht="16.5" customHeight="1" thickBot="1">
      <c r="A12" s="101" t="s">
        <v>7</v>
      </c>
      <c r="B12" s="102"/>
      <c r="C12" s="102"/>
      <c r="D12" s="102"/>
      <c r="E12" s="103"/>
      <c r="F12" s="104">
        <f>SUM(F9:F11)</f>
        <v>283730</v>
      </c>
    </row>
    <row r="13" spans="1:7" ht="6" customHeight="1" thickBot="1"/>
    <row r="14" spans="1:7" s="116" customFormat="1">
      <c r="A14" s="128" t="s">
        <v>38</v>
      </c>
      <c r="B14" s="129"/>
      <c r="C14" s="129"/>
      <c r="D14" s="129"/>
      <c r="E14" s="130" t="s">
        <v>21</v>
      </c>
      <c r="F14" s="131">
        <v>0.87309999999999999</v>
      </c>
      <c r="G14" s="115"/>
    </row>
    <row r="15" spans="1:7" s="116" customFormat="1">
      <c r="A15" s="112" t="s">
        <v>40</v>
      </c>
      <c r="B15" s="113"/>
      <c r="C15" s="113"/>
      <c r="D15" s="113"/>
      <c r="E15" s="114" t="s">
        <v>41</v>
      </c>
      <c r="F15" s="117">
        <v>3000</v>
      </c>
      <c r="G15" s="118"/>
    </row>
    <row r="16" spans="1:7" s="116" customFormat="1" ht="16.5" thickBot="1">
      <c r="A16" s="119" t="s">
        <v>43</v>
      </c>
      <c r="B16" s="120"/>
      <c r="C16" s="120"/>
      <c r="D16" s="120"/>
      <c r="E16" s="114" t="s">
        <v>42</v>
      </c>
      <c r="F16" s="117">
        <f>F12/F15</f>
        <v>94.576666666666668</v>
      </c>
      <c r="G16" s="118"/>
    </row>
    <row r="17" spans="1:7" s="116" customFormat="1" ht="24.95" customHeight="1">
      <c r="A17" s="121" t="s">
        <v>39</v>
      </c>
      <c r="B17" s="122"/>
      <c r="C17" s="122"/>
      <c r="D17" s="122"/>
      <c r="E17" s="122"/>
      <c r="F17" s="123"/>
      <c r="G17" s="124"/>
    </row>
    <row r="18" spans="1:7" s="116" customFormat="1" ht="24.95" customHeight="1" thickBot="1">
      <c r="A18" s="125"/>
      <c r="B18" s="126"/>
      <c r="C18" s="126"/>
      <c r="D18" s="126"/>
      <c r="E18" s="126"/>
      <c r="F18" s="127"/>
      <c r="G18" s="124"/>
    </row>
  </sheetData>
  <mergeCells count="11">
    <mergeCell ref="A17:F18"/>
    <mergeCell ref="A14:D14"/>
    <mergeCell ref="A15:D15"/>
    <mergeCell ref="A16:D16"/>
    <mergeCell ref="B1:D1"/>
    <mergeCell ref="B2:D2"/>
    <mergeCell ref="B4:D4"/>
    <mergeCell ref="B3:D3"/>
    <mergeCell ref="A5:F5"/>
    <mergeCell ref="A12:E12"/>
    <mergeCell ref="A8:F8"/>
  </mergeCells>
  <printOptions horizontalCentered="1"/>
  <pageMargins left="0.78740157480314965" right="0.51181102362204722" top="0.8" bottom="0.59055118110236227" header="0.31496062992125984" footer="0.31496062992125984"/>
  <pageSetup paperSize="9" scale="95" fitToHeight="0" orientation="landscape" horizontalDpi="4294967294" verticalDpi="4294967294" r:id="rId1"/>
  <legacyDrawing r:id="rId2"/>
  <oleObjects>
    <oleObject progId="PBrush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zoomScale="70" zoomScaleNormal="70" workbookViewId="0">
      <selection activeCell="E9" sqref="E9"/>
    </sheetView>
  </sheetViews>
  <sheetFormatPr defaultColWidth="9.83203125" defaultRowHeight="12.75"/>
  <cols>
    <col min="1" max="1" width="13.1640625" style="9" customWidth="1"/>
    <col min="2" max="2" width="49.33203125" style="9" bestFit="1" customWidth="1"/>
    <col min="3" max="3" width="17" style="9" customWidth="1"/>
    <col min="4" max="7" width="20.1640625" style="9" bestFit="1" customWidth="1"/>
    <col min="8" max="15" width="21.6640625" style="9" bestFit="1" customWidth="1"/>
    <col min="16" max="16" width="28.6640625" style="9" bestFit="1" customWidth="1"/>
    <col min="17" max="17" width="20.5" style="9" customWidth="1"/>
    <col min="18" max="16384" width="9.83203125" style="9"/>
  </cols>
  <sheetData>
    <row r="1" spans="1:17" ht="21.75" customHeight="1" thickBot="1">
      <c r="A1" s="6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30" customHeight="1" thickBot="1">
      <c r="A2" s="10"/>
      <c r="B2" s="11" t="s">
        <v>14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3"/>
    </row>
    <row r="3" spans="1:17" ht="30" customHeight="1" thickBot="1">
      <c r="A3" s="14"/>
      <c r="B3" s="11" t="s">
        <v>15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</row>
    <row r="4" spans="1:17" ht="30" customHeight="1" thickBot="1">
      <c r="A4" s="15"/>
      <c r="B4" s="11" t="s">
        <v>16</v>
      </c>
      <c r="C4" s="12"/>
      <c r="D4" s="12"/>
      <c r="E4" s="12"/>
      <c r="F4" s="16"/>
      <c r="G4" s="16"/>
      <c r="H4" s="16"/>
      <c r="I4" s="16"/>
      <c r="J4" s="16"/>
      <c r="K4" s="16"/>
      <c r="L4" s="16"/>
      <c r="M4" s="16"/>
      <c r="N4" s="16"/>
      <c r="O4" s="16"/>
      <c r="P4" s="17"/>
    </row>
    <row r="5" spans="1:17" ht="9" customHeight="1" thickBot="1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7" ht="21.75" thickBot="1">
      <c r="A6" s="20" t="s">
        <v>17</v>
      </c>
      <c r="B6" s="21" t="s">
        <v>18</v>
      </c>
      <c r="C6" s="22"/>
      <c r="D6" s="23" t="s">
        <v>19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0" t="s">
        <v>20</v>
      </c>
    </row>
    <row r="7" spans="1:17" ht="16.5" thickBot="1">
      <c r="A7" s="25"/>
      <c r="B7" s="26"/>
      <c r="C7" s="27"/>
      <c r="D7" s="28">
        <v>1</v>
      </c>
      <c r="E7" s="28">
        <v>2</v>
      </c>
      <c r="F7" s="28">
        <v>3</v>
      </c>
      <c r="G7" s="28">
        <v>4</v>
      </c>
      <c r="H7" s="28">
        <v>5</v>
      </c>
      <c r="I7" s="28">
        <v>6</v>
      </c>
      <c r="J7" s="28">
        <v>7</v>
      </c>
      <c r="K7" s="28">
        <v>8</v>
      </c>
      <c r="L7" s="28">
        <v>9</v>
      </c>
      <c r="M7" s="28">
        <v>10</v>
      </c>
      <c r="N7" s="28">
        <v>11</v>
      </c>
      <c r="O7" s="28">
        <v>12</v>
      </c>
      <c r="P7" s="25"/>
    </row>
    <row r="8" spans="1:17" ht="51" customHeight="1">
      <c r="A8" s="29" t="s">
        <v>22</v>
      </c>
      <c r="B8" s="66" t="s">
        <v>12</v>
      </c>
      <c r="C8" s="30" t="s">
        <v>21</v>
      </c>
      <c r="D8" s="31">
        <v>8.3699999999999997E-2</v>
      </c>
      <c r="E8" s="31">
        <v>8.3299999999999999E-2</v>
      </c>
      <c r="F8" s="31">
        <v>8.3299999999999999E-2</v>
      </c>
      <c r="G8" s="31">
        <v>8.3299999999999999E-2</v>
      </c>
      <c r="H8" s="31">
        <v>8.3299999999999999E-2</v>
      </c>
      <c r="I8" s="31">
        <v>8.3299999999999999E-2</v>
      </c>
      <c r="J8" s="31">
        <v>8.3299999999999999E-2</v>
      </c>
      <c r="K8" s="31">
        <v>8.3299999999999999E-2</v>
      </c>
      <c r="L8" s="31">
        <v>8.3299999999999999E-2</v>
      </c>
      <c r="M8" s="31">
        <v>8.3299999999999999E-2</v>
      </c>
      <c r="N8" s="31">
        <v>8.3299999999999999E-2</v>
      </c>
      <c r="O8" s="31">
        <v>8.3299999999999999E-2</v>
      </c>
      <c r="P8" s="31">
        <f>SUM(D8:O8)</f>
        <v>1.0000000000000002</v>
      </c>
    </row>
    <row r="9" spans="1:17" ht="60" customHeight="1">
      <c r="A9" s="32"/>
      <c r="B9" s="67"/>
      <c r="C9" s="33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5"/>
    </row>
    <row r="10" spans="1:17" ht="60" customHeight="1" thickBot="1">
      <c r="A10" s="36"/>
      <c r="B10" s="68"/>
      <c r="C10" s="37" t="s">
        <v>23</v>
      </c>
      <c r="D10" s="38">
        <f>D8*$P$10</f>
        <v>4999.4009999999998</v>
      </c>
      <c r="E10" s="38">
        <f t="shared" ref="E10:M10" si="0">E8*$P$10</f>
        <v>4975.509</v>
      </c>
      <c r="F10" s="38">
        <f t="shared" si="0"/>
        <v>4975.509</v>
      </c>
      <c r="G10" s="38">
        <f t="shared" si="0"/>
        <v>4975.509</v>
      </c>
      <c r="H10" s="38">
        <f t="shared" si="0"/>
        <v>4975.509</v>
      </c>
      <c r="I10" s="38">
        <f t="shared" si="0"/>
        <v>4975.509</v>
      </c>
      <c r="J10" s="38">
        <f t="shared" si="0"/>
        <v>4975.509</v>
      </c>
      <c r="K10" s="38">
        <f t="shared" si="0"/>
        <v>4975.509</v>
      </c>
      <c r="L10" s="38">
        <f t="shared" si="0"/>
        <v>4975.509</v>
      </c>
      <c r="M10" s="38">
        <f t="shared" si="0"/>
        <v>4975.509</v>
      </c>
      <c r="N10" s="38">
        <f>N8*$P$10</f>
        <v>4975.509</v>
      </c>
      <c r="O10" s="38">
        <f>O8*$P$10</f>
        <v>4975.509</v>
      </c>
      <c r="P10" s="39">
        <v>59730</v>
      </c>
      <c r="Q10" s="40"/>
    </row>
    <row r="11" spans="1:17" ht="15.75">
      <c r="A11" s="29" t="s">
        <v>24</v>
      </c>
      <c r="B11" s="66" t="s">
        <v>11</v>
      </c>
      <c r="C11" s="30" t="s">
        <v>21</v>
      </c>
      <c r="D11" s="31">
        <v>8.3699999999999997E-2</v>
      </c>
      <c r="E11" s="31">
        <v>8.3299999999999999E-2</v>
      </c>
      <c r="F11" s="31">
        <v>8.3299999999999999E-2</v>
      </c>
      <c r="G11" s="31">
        <v>8.3299999999999999E-2</v>
      </c>
      <c r="H11" s="31">
        <v>8.3299999999999999E-2</v>
      </c>
      <c r="I11" s="31">
        <v>8.3299999999999999E-2</v>
      </c>
      <c r="J11" s="31">
        <v>8.3299999999999999E-2</v>
      </c>
      <c r="K11" s="31">
        <v>8.3299999999999999E-2</v>
      </c>
      <c r="L11" s="31">
        <v>8.3299999999999999E-2</v>
      </c>
      <c r="M11" s="31">
        <v>8.3299999999999999E-2</v>
      </c>
      <c r="N11" s="31">
        <v>8.3299999999999999E-2</v>
      </c>
      <c r="O11" s="31">
        <v>8.3299999999999999E-2</v>
      </c>
      <c r="P11" s="31">
        <f>SUM(D11:O11)</f>
        <v>1.0000000000000002</v>
      </c>
    </row>
    <row r="12" spans="1:17" ht="15.75">
      <c r="A12" s="32"/>
      <c r="B12" s="67" t="s">
        <v>25</v>
      </c>
      <c r="C12" s="33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</row>
    <row r="13" spans="1:17" ht="16.5" thickBot="1">
      <c r="A13" s="36"/>
      <c r="B13" s="68"/>
      <c r="C13" s="37" t="s">
        <v>23</v>
      </c>
      <c r="D13" s="38">
        <f>D11*$P$13</f>
        <v>14982.3</v>
      </c>
      <c r="E13" s="38">
        <f t="shared" ref="E13:M13" si="1">E11*$P$13</f>
        <v>14910.7</v>
      </c>
      <c r="F13" s="38">
        <f t="shared" si="1"/>
        <v>14910.7</v>
      </c>
      <c r="G13" s="38">
        <f t="shared" si="1"/>
        <v>14910.7</v>
      </c>
      <c r="H13" s="38">
        <f t="shared" si="1"/>
        <v>14910.7</v>
      </c>
      <c r="I13" s="38">
        <f t="shared" si="1"/>
        <v>14910.7</v>
      </c>
      <c r="J13" s="38">
        <f t="shared" si="1"/>
        <v>14910.7</v>
      </c>
      <c r="K13" s="38">
        <f t="shared" si="1"/>
        <v>14910.7</v>
      </c>
      <c r="L13" s="38">
        <f t="shared" si="1"/>
        <v>14910.7</v>
      </c>
      <c r="M13" s="38">
        <f t="shared" si="1"/>
        <v>14910.7</v>
      </c>
      <c r="N13" s="38">
        <f>N11*$P$13</f>
        <v>14910.7</v>
      </c>
      <c r="O13" s="38">
        <f>O11*$P$13</f>
        <v>14910.7</v>
      </c>
      <c r="P13" s="39">
        <v>179000</v>
      </c>
      <c r="Q13" s="40"/>
    </row>
    <row r="14" spans="1:17" ht="71.25" customHeight="1">
      <c r="A14" s="29" t="s">
        <v>26</v>
      </c>
      <c r="B14" s="66" t="s">
        <v>9</v>
      </c>
      <c r="C14" s="30" t="s">
        <v>21</v>
      </c>
      <c r="D14" s="31">
        <v>8.3699999999999997E-2</v>
      </c>
      <c r="E14" s="31">
        <v>8.3299999999999999E-2</v>
      </c>
      <c r="F14" s="31">
        <v>8.3299999999999999E-2</v>
      </c>
      <c r="G14" s="31">
        <v>8.3299999999999999E-2</v>
      </c>
      <c r="H14" s="31">
        <v>8.3299999999999999E-2</v>
      </c>
      <c r="I14" s="31">
        <v>8.3299999999999999E-2</v>
      </c>
      <c r="J14" s="31">
        <v>8.3299999999999999E-2</v>
      </c>
      <c r="K14" s="31">
        <v>8.3299999999999999E-2</v>
      </c>
      <c r="L14" s="31">
        <v>8.3299999999999999E-2</v>
      </c>
      <c r="M14" s="31">
        <v>8.3299999999999999E-2</v>
      </c>
      <c r="N14" s="31">
        <v>8.3299999999999999E-2</v>
      </c>
      <c r="O14" s="31">
        <v>8.3299999999999999E-2</v>
      </c>
      <c r="P14" s="31">
        <f>SUM(D14:O14)</f>
        <v>1.0000000000000002</v>
      </c>
    </row>
    <row r="15" spans="1:17" ht="81.75" customHeight="1">
      <c r="A15" s="32"/>
      <c r="B15" s="67" t="str">
        <f>[1]QUANTITATIVO!C34</f>
        <v>TRABALHOS EM TERRA</v>
      </c>
      <c r="C15" s="33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5"/>
    </row>
    <row r="16" spans="1:17" ht="69" customHeight="1" thickBot="1">
      <c r="A16" s="36"/>
      <c r="B16" s="68"/>
      <c r="C16" s="37" t="s">
        <v>23</v>
      </c>
      <c r="D16" s="38">
        <f>D14*$P$16</f>
        <v>3766.5</v>
      </c>
      <c r="E16" s="38">
        <f t="shared" ref="E16:M16" si="2">E14*$P$16</f>
        <v>3748.5</v>
      </c>
      <c r="F16" s="38">
        <f t="shared" si="2"/>
        <v>3748.5</v>
      </c>
      <c r="G16" s="38">
        <f t="shared" si="2"/>
        <v>3748.5</v>
      </c>
      <c r="H16" s="38">
        <f t="shared" si="2"/>
        <v>3748.5</v>
      </c>
      <c r="I16" s="38">
        <f t="shared" si="2"/>
        <v>3748.5</v>
      </c>
      <c r="J16" s="38">
        <f t="shared" si="2"/>
        <v>3748.5</v>
      </c>
      <c r="K16" s="38">
        <f t="shared" si="2"/>
        <v>3748.5</v>
      </c>
      <c r="L16" s="38">
        <f t="shared" si="2"/>
        <v>3748.5</v>
      </c>
      <c r="M16" s="38">
        <f t="shared" si="2"/>
        <v>3748.5</v>
      </c>
      <c r="N16" s="38">
        <f>N14*$P$16</f>
        <v>3748.5</v>
      </c>
      <c r="O16" s="38">
        <f>O14*$P$16</f>
        <v>3748.5</v>
      </c>
      <c r="P16" s="39">
        <v>45000</v>
      </c>
      <c r="Q16" s="40"/>
    </row>
    <row r="17" spans="1:17" ht="16.5" thickBot="1">
      <c r="A17" s="41"/>
      <c r="B17" s="42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4"/>
    </row>
    <row r="18" spans="1:17" ht="15.75">
      <c r="A18" s="45" t="s">
        <v>28</v>
      </c>
      <c r="B18" s="46"/>
      <c r="C18" s="47" t="s">
        <v>27</v>
      </c>
      <c r="D18" s="48">
        <f>D10+D13+D16</f>
        <v>23748.201000000001</v>
      </c>
      <c r="E18" s="48">
        <f t="shared" ref="E18:O18" si="3">E10+E13+E16</f>
        <v>23634.709000000003</v>
      </c>
      <c r="F18" s="48">
        <f t="shared" si="3"/>
        <v>23634.709000000003</v>
      </c>
      <c r="G18" s="48">
        <f t="shared" si="3"/>
        <v>23634.709000000003</v>
      </c>
      <c r="H18" s="48">
        <f t="shared" si="3"/>
        <v>23634.709000000003</v>
      </c>
      <c r="I18" s="48">
        <f t="shared" si="3"/>
        <v>23634.709000000003</v>
      </c>
      <c r="J18" s="48">
        <f t="shared" si="3"/>
        <v>23634.709000000003</v>
      </c>
      <c r="K18" s="48">
        <f t="shared" si="3"/>
        <v>23634.709000000003</v>
      </c>
      <c r="L18" s="48">
        <f t="shared" si="3"/>
        <v>23634.709000000003</v>
      </c>
      <c r="M18" s="48">
        <f t="shared" si="3"/>
        <v>23634.709000000003</v>
      </c>
      <c r="N18" s="48">
        <f t="shared" si="3"/>
        <v>23634.709000000003</v>
      </c>
      <c r="O18" s="49">
        <f t="shared" si="3"/>
        <v>23634.709000000003</v>
      </c>
      <c r="P18" s="50">
        <f>SUM(P10,P13,P16)</f>
        <v>283730</v>
      </c>
    </row>
    <row r="19" spans="1:17" ht="15.75">
      <c r="A19" s="51"/>
      <c r="B19" s="52"/>
      <c r="C19" s="53" t="s">
        <v>29</v>
      </c>
      <c r="D19" s="54">
        <f>D18</f>
        <v>23748.201000000001</v>
      </c>
      <c r="E19" s="54">
        <f t="shared" ref="E19:O19" si="4">D19+E18</f>
        <v>47382.91</v>
      </c>
      <c r="F19" s="54">
        <f t="shared" si="4"/>
        <v>71017.619000000006</v>
      </c>
      <c r="G19" s="54">
        <f t="shared" si="4"/>
        <v>94652.328000000009</v>
      </c>
      <c r="H19" s="54">
        <f t="shared" si="4"/>
        <v>118287.03700000001</v>
      </c>
      <c r="I19" s="54">
        <f t="shared" si="4"/>
        <v>141921.74600000001</v>
      </c>
      <c r="J19" s="54">
        <f t="shared" si="4"/>
        <v>165556.45500000002</v>
      </c>
      <c r="K19" s="54">
        <f t="shared" si="4"/>
        <v>189191.16400000002</v>
      </c>
      <c r="L19" s="54">
        <f t="shared" si="4"/>
        <v>212825.87300000002</v>
      </c>
      <c r="M19" s="54">
        <f t="shared" si="4"/>
        <v>236460.58200000002</v>
      </c>
      <c r="N19" s="54">
        <f t="shared" si="4"/>
        <v>260095.29100000003</v>
      </c>
      <c r="O19" s="55">
        <f t="shared" si="4"/>
        <v>283730</v>
      </c>
      <c r="P19" s="56"/>
      <c r="Q19" s="57"/>
    </row>
    <row r="20" spans="1:17" ht="16.5" thickBot="1">
      <c r="A20" s="58"/>
      <c r="B20" s="59"/>
      <c r="C20" s="60" t="s">
        <v>30</v>
      </c>
      <c r="D20" s="61">
        <f>D19/$P$18</f>
        <v>8.3699999999999997E-2</v>
      </c>
      <c r="E20" s="61">
        <f t="shared" ref="E20:O20" si="5">E19/$P$18</f>
        <v>0.16700000000000001</v>
      </c>
      <c r="F20" s="61">
        <f t="shared" si="5"/>
        <v>0.25030000000000002</v>
      </c>
      <c r="G20" s="61">
        <f t="shared" si="5"/>
        <v>0.33360000000000001</v>
      </c>
      <c r="H20" s="61">
        <f t="shared" si="5"/>
        <v>0.41690000000000005</v>
      </c>
      <c r="I20" s="61">
        <f t="shared" si="5"/>
        <v>0.50020000000000009</v>
      </c>
      <c r="J20" s="61">
        <f t="shared" si="5"/>
        <v>0.58350000000000002</v>
      </c>
      <c r="K20" s="61">
        <f t="shared" si="5"/>
        <v>0.66680000000000006</v>
      </c>
      <c r="L20" s="61">
        <f t="shared" si="5"/>
        <v>0.7501000000000001</v>
      </c>
      <c r="M20" s="61">
        <f t="shared" si="5"/>
        <v>0.83340000000000003</v>
      </c>
      <c r="N20" s="61">
        <f t="shared" si="5"/>
        <v>0.91670000000000007</v>
      </c>
      <c r="O20" s="62">
        <f t="shared" si="5"/>
        <v>1</v>
      </c>
      <c r="P20" s="63"/>
    </row>
    <row r="21" spans="1:17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5"/>
    </row>
  </sheetData>
  <protectedRanges>
    <protectedRange sqref="P1:P6 D1:O7 D8:P11 N12:P13 D12:M16 D14:P14 C1:C16 N15:P16 A1:B8 B10:B16 A10:A11 A13:A14 B17:P20 A16:A18 A20" name="Intervalo2"/>
  </protectedRanges>
  <mergeCells count="18">
    <mergeCell ref="B8:B10"/>
    <mergeCell ref="B11:B13"/>
    <mergeCell ref="B14:B16"/>
    <mergeCell ref="A17:P17"/>
    <mergeCell ref="P18:P20"/>
    <mergeCell ref="A8:A10"/>
    <mergeCell ref="A11:A13"/>
    <mergeCell ref="A14:A16"/>
    <mergeCell ref="A18:B20"/>
    <mergeCell ref="A1:P1"/>
    <mergeCell ref="A2:A4"/>
    <mergeCell ref="B2:P2"/>
    <mergeCell ref="B3:P3"/>
    <mergeCell ref="B4:E4"/>
    <mergeCell ref="A6:A7"/>
    <mergeCell ref="B6:C7"/>
    <mergeCell ref="D6:O6"/>
    <mergeCell ref="P6:P7"/>
  </mergeCells>
  <conditionalFormatting sqref="D9:O9 D12:O12 D15:O15">
    <cfRule type="expression" dxfId="2" priority="3" stopIfTrue="1">
      <formula>D8&gt;0</formula>
    </cfRule>
  </conditionalFormatting>
  <conditionalFormatting sqref="P8 P14 P11">
    <cfRule type="cellIs" dxfId="1" priority="2" stopIfTrue="1" operator="notEqual">
      <formula>1</formula>
    </cfRule>
  </conditionalFormatting>
  <conditionalFormatting sqref="P18:P20">
    <cfRule type="cellIs" dxfId="0" priority="1" stopIfTrue="1" operator="notEqual">
      <formula>#REF!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2" fitToHeight="0" orientation="landscape" verticalDpi="0" r:id="rId1"/>
  <legacyDrawing r:id="rId2"/>
  <oleObjects>
    <oleObject progId="PBrush" shapeId="2049" r:id="rId3"/>
    <oleObject progId="PBrush" shapeId="2050" r:id="rId4"/>
    <oleObject progId="PBrush" shapeId="2051" r:id="rId5"/>
    <oleObject progId="PBrush" shapeId="2052" r:id="rId6"/>
    <oleObject progId="PBrush" shapeId="2053" r:id="rId7"/>
    <oleObject progId="PBrush" shapeId="2054" r:id="rId8"/>
    <oleObject progId="PBrush" shapeId="2055" r:id="rId9"/>
    <oleObject progId="PBrush" shapeId="2056" r:id="rId10"/>
    <oleObject progId="PBrush" shapeId="2057" r:id="rId11"/>
    <oleObject progId="PBrush" shapeId="2058" r:id="rId12"/>
    <oleObject progId="PBrush" shapeId="2059" r:id="rId13"/>
    <oleObject progId="PBrush" shapeId="2060" r:id="rId14"/>
    <oleObject progId="PBrush" shapeId="2061" r:id="rId15"/>
    <oleObject progId="PBrush" shapeId="2062" r:id="rId16"/>
    <oleObject progId="PBrush" shapeId="2063" r:id="rId17"/>
    <oleObject progId="PBrush" shapeId="2064" r:id="rId18"/>
    <oleObject progId="PBrush" shapeId="2065" r:id="rId19"/>
    <oleObject progId="PBrush" shapeId="2066" r:id="rId20"/>
    <oleObject progId="PBrush" shapeId="2067" r:id="rId21"/>
    <oleObject progId="PBrush" shapeId="2068" r:id="rId22"/>
    <oleObject progId="PBrush" shapeId="2069" r:id="rId23"/>
    <oleObject progId="PBrush" shapeId="2070" r:id="rId24"/>
    <oleObject progId="PBrush" shapeId="2071" r:id="rId25"/>
    <oleObject progId="PBrush" shapeId="2072" r:id="rId26"/>
    <oleObject progId="PBrush" shapeId="2073" r:id="rId27"/>
    <oleObject progId="PBrush" shapeId="2074" r:id="rId28"/>
    <oleObject progId="PBrush" shapeId="2075" r:id="rId29"/>
    <oleObject progId="PBrush" shapeId="2076" r:id="rId30"/>
    <oleObject progId="PBrush" shapeId="2077" r:id="rId31"/>
    <oleObject progId="PBrush" shapeId="2078" r:id="rId32"/>
    <oleObject progId="PBrush" shapeId="2079" r:id="rId33"/>
    <oleObject progId="PBrush" shapeId="2080" r:id="rId34"/>
    <oleObject progId="PBrush" shapeId="2081" r:id="rId35"/>
    <oleObject progId="PBrush" shapeId="2082" r:id="rId36"/>
    <oleObject progId="PBrush" shapeId="2083" r:id="rId37"/>
    <oleObject progId="PBrush" shapeId="2084" r:id="rId38"/>
    <oleObject progId="PBrush" shapeId="2085" r:id="rId39"/>
    <oleObject progId="PBrush" shapeId="2086" r:id="rId40"/>
    <oleObject progId="PBrush" shapeId="2087" r:id="rId41"/>
    <oleObject progId="PBrush" shapeId="2088" r:id="rId42"/>
    <oleObject progId="PBrush" shapeId="2089" r:id="rId43"/>
    <oleObject progId="PBrush" shapeId="2090" r:id="rId44"/>
    <oleObject progId="PBrush" shapeId="2091" r:id="rId45"/>
    <oleObject progId="PBrush" shapeId="2092" r:id="rId46"/>
    <oleObject progId="PBrush" shapeId="2093" r:id="rId47"/>
    <oleObject progId="PBrush" shapeId="2094" r:id="rId48"/>
    <oleObject progId="PBrush" shapeId="2095" r:id="rId49"/>
    <oleObject progId="PBrush" shapeId="2096" r:id="rId50"/>
    <oleObject progId="PBrush" shapeId="2097" r:id="rId51"/>
    <oleObject progId="PBrush" shapeId="2098" r:id="rId52"/>
    <oleObject progId="PBrush" shapeId="2099" r:id="rId53"/>
    <oleObject progId="PBrush" shapeId="2100" r:id="rId54"/>
    <oleObject progId="PBrush" shapeId="2101" r:id="rId55"/>
    <oleObject progId="PBrush" shapeId="2102" r:id="rId56"/>
    <oleObject progId="PBrush" shapeId="2103" r:id="rId57"/>
    <oleObject progId="PBrush" shapeId="2104" r:id="rId58"/>
    <oleObject progId="PBrush" shapeId="2105" r:id="rId59"/>
    <oleObject progId="PBrush" shapeId="2106" r:id="rId60"/>
    <oleObject progId="PBrush" shapeId="2107" r:id="rId61"/>
    <oleObject progId="PBrush" shapeId="2108" r:id="rId62"/>
    <oleObject progId="PBrush" shapeId="2109" r:id="rId63"/>
    <oleObject progId="PBrush" shapeId="2110" r:id="rId64"/>
    <oleObject progId="PBrush" shapeId="2111" r:id="rId65"/>
    <oleObject progId="PBrush" shapeId="2112" r:id="rId66"/>
    <oleObject progId="PBrush" shapeId="2113" r:id="rId67"/>
    <oleObject progId="PBrush" shapeId="2114" r:id="rId68"/>
    <oleObject progId="PBrush" shapeId="2115" r:id="rId69"/>
    <oleObject progId="PBrush" shapeId="2116" r:id="rId70"/>
    <oleObject progId="PBrush" shapeId="2117" r:id="rId71"/>
    <oleObject progId="PBrush" shapeId="2118" r:id="rId72"/>
    <oleObject progId="PBrush" shapeId="2119" r:id="rId73"/>
    <oleObject progId="PBrush" shapeId="2120" r:id="rId74"/>
    <oleObject progId="PBrush" shapeId="2121" r:id="rId75"/>
    <oleObject progId="PBrush" shapeId="2122" r:id="rId76"/>
    <oleObject progId="PBrush" shapeId="2123" r:id="rId77"/>
    <oleObject progId="PBrush" shapeId="2124" r:id="rId78"/>
    <oleObject progId="PBrush" shapeId="2125" r:id="rId79"/>
    <oleObject progId="PBrush" shapeId="2126" r:id="rId80"/>
    <oleObject progId="PBrush" shapeId="2127" r:id="rId81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CRONOGRAMA</vt:lpstr>
      <vt:lpstr>CRONOGRAMA!Area_de_impressao</vt:lpstr>
      <vt:lpstr>PLANILHA!Area_de_impressao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MINUTA PADRÃO</dc:title>
  <dc:creator>bretas</dc:creator>
  <cp:lastModifiedBy>CPLPU-ACER</cp:lastModifiedBy>
  <cp:lastPrinted>2018-10-29T14:33:20Z</cp:lastPrinted>
  <dcterms:created xsi:type="dcterms:W3CDTF">2014-09-02T10:10:32Z</dcterms:created>
  <dcterms:modified xsi:type="dcterms:W3CDTF">2018-10-29T14:33:34Z</dcterms:modified>
</cp:coreProperties>
</file>