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CLC\_CPL_2015\_PREGÕES\PREGÃO_015_2015 - Serviço Manutenção Redes Alta Tensão e Multiplex\melhor proposta\diskluz\"/>
    </mc:Choice>
  </mc:AlternateContent>
  <bookViews>
    <workbookView xWindow="0" yWindow="0" windowWidth="24000" windowHeight="91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1" l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 s="1"/>
  <c r="F9" i="1"/>
  <c r="F10" i="1"/>
  <c r="F11" i="1"/>
  <c r="F12" i="1"/>
  <c r="F8" i="1"/>
  <c r="F7" i="1" l="1"/>
  <c r="F120" i="1"/>
  <c r="F125" i="1" s="1"/>
  <c r="F122" i="1" l="1"/>
  <c r="F121" i="1" s="1"/>
</calcChain>
</file>

<file path=xl/sharedStrings.xml><?xml version="1.0" encoding="utf-8"?>
<sst xmlns="http://schemas.openxmlformats.org/spreadsheetml/2006/main" count="348" uniqueCount="242">
  <si>
    <t>Carimbo:</t>
  </si>
  <si>
    <t>SEÇÃO DE SERVIÇOS ELÉTRICOS</t>
  </si>
  <si>
    <t>Item</t>
  </si>
  <si>
    <t>D i s c r i m i n a ç ã o</t>
  </si>
  <si>
    <t>Unidade</t>
  </si>
  <si>
    <t>Quantidade</t>
  </si>
  <si>
    <t>Preço Unitário</t>
  </si>
  <si>
    <t>Preço Total</t>
  </si>
  <si>
    <t>1.0</t>
  </si>
  <si>
    <t>Serviços de Manutenção Preventiva e Corretiva na Rede primária e secundária de distribuição</t>
  </si>
  <si>
    <t>1.1</t>
  </si>
  <si>
    <t>Munk com ferramental completo para trabalhos em rede elétrica desenergizada de 13,8KV em serviços do tipo: troca e implantação de postes, reparos em rede de 13,8KV tipo compacta e aberta, instalação e troca de transformadores de distribuição, rede multiplex e serviços inerentes.</t>
  </si>
  <si>
    <t>Horas</t>
  </si>
  <si>
    <t>1.2</t>
  </si>
  <si>
    <t>Motorista / Operador de Munk</t>
  </si>
  <si>
    <t>1.3</t>
  </si>
  <si>
    <t>Encarregado</t>
  </si>
  <si>
    <t>1.4</t>
  </si>
  <si>
    <t>Eletricista</t>
  </si>
  <si>
    <t>1.5</t>
  </si>
  <si>
    <t>Ajudante de Eletricista</t>
  </si>
  <si>
    <t>2.0</t>
  </si>
  <si>
    <t>Material para realização de serviços na rede primária e secundária de distribuição.</t>
  </si>
  <si>
    <t>2.1</t>
  </si>
  <si>
    <t>Alça preformada para cabo de aço 3/8".</t>
  </si>
  <si>
    <t>un</t>
  </si>
  <si>
    <t>2.2</t>
  </si>
  <si>
    <t>Alça pre-formada de serviço para cabo de 50mm2.</t>
  </si>
  <si>
    <t>2.3</t>
  </si>
  <si>
    <t>Alça preformada para cabo de alumínio protegido de 50mm.</t>
  </si>
  <si>
    <t>2.4</t>
  </si>
  <si>
    <t>Alça preformada para cabo de alumínio protegido de 95mm.</t>
  </si>
  <si>
    <t>2.5</t>
  </si>
  <si>
    <t>Anel de amarração para isolador pino polimérico de 15 KV.</t>
  </si>
  <si>
    <t>2.6</t>
  </si>
  <si>
    <t>Armação secundária 1 estribo -  zincada</t>
  </si>
  <si>
    <t>2.7</t>
  </si>
  <si>
    <t>Armação secundária 2 estribos - zincada</t>
  </si>
  <si>
    <t>2.8</t>
  </si>
  <si>
    <t>Arruela quadrada de 57mm galvanizada a fogo para furo M16</t>
  </si>
  <si>
    <t>2.9</t>
  </si>
  <si>
    <t>Braço suporte tipo "C" galvanizado a fogo para linha de 13.8KV.</t>
  </si>
  <si>
    <t>2.10</t>
  </si>
  <si>
    <t>Braço suporte tipo "L" galvanizado a fogo para linha de 13.8 KV.</t>
  </si>
  <si>
    <t>2.11</t>
  </si>
  <si>
    <t>Bucha de alumínio de 1"</t>
  </si>
  <si>
    <t>2.12</t>
  </si>
  <si>
    <t>Bucha de alumínio de 3"</t>
  </si>
  <si>
    <t>2.13</t>
  </si>
  <si>
    <t>Bucha de alumínio de 4"</t>
  </si>
  <si>
    <t>2.14</t>
  </si>
  <si>
    <t>Cabo de aço, bitola 3/8”, tipo EHS, formação 7 fios de aço Diâmetro 3,05mm, diâmetro total 9,5mm, peso unitário 406Kg/Km, carga de ruptura 6986Kgf. Este cabo de aço é utilizado em redes de distribuição compacta de 15 KV.</t>
  </si>
  <si>
    <t>metro</t>
  </si>
  <si>
    <t>2.15</t>
  </si>
  <si>
    <t>Cabo de alumínio coberto em XLPE- 15kV-90°C de 50mm²,na cor cinza, para rede compacta.</t>
  </si>
  <si>
    <t>2.16</t>
  </si>
  <si>
    <t>Cabo de alumínio coberto em XLPE- 15kV-90°C de 95mm²,na cor cinza, para rede compacta.</t>
  </si>
  <si>
    <t>2.17</t>
  </si>
  <si>
    <t>Cabo de alumínio isolado XLPE tipo  multiplex 3 x 1 x 120mm2 + 120mm2, 1 KV, cor preta com a 3 fases identificadas.</t>
  </si>
  <si>
    <t>2.18</t>
  </si>
  <si>
    <t>Cabo de alumínio isolado XLPE tipo  multiplex 3 x 1 x 35mm2 + 35mm2, 1 KV, cor preta com a 3 fases identificadas.</t>
  </si>
  <si>
    <t>2.19</t>
  </si>
  <si>
    <t>Cabo de alumínio isolado XLPE tipo  multiplex 3 x 1 x 50mm2 + 50mm2, 1 KV, cor preta com a 3 fases identificadas.</t>
  </si>
  <si>
    <t>2.20</t>
  </si>
  <si>
    <t>Cabo de alumínio isolado XLPE tipo  multiplex 3 x 1 x 70mm2 + 70mm2, 1 KV, cor preta com a 3 fases identificadas.</t>
  </si>
  <si>
    <t>2.21</t>
  </si>
  <si>
    <t>Cabo de cobre flexível anti-chama de 150mm2 - 1KV, na cor preta.</t>
  </si>
  <si>
    <t>2.22</t>
  </si>
  <si>
    <t>Cabo de cobre flexível anti-chama de 50mm2 - 1KV, na cor  preta.</t>
  </si>
  <si>
    <t>2.23</t>
  </si>
  <si>
    <t>Cabo de cobre flexível anti-chama de 95mm2 - 1KV, na cor  preta.</t>
  </si>
  <si>
    <t>2.24</t>
  </si>
  <si>
    <t>Cabo de cobre nu de 50 mm2 tempera meio duro.</t>
  </si>
  <si>
    <t>2.25</t>
  </si>
  <si>
    <t>Caixa de inspeção de haste de aterramento com tampa  30x30x30 cm.</t>
  </si>
  <si>
    <t>2.26</t>
  </si>
  <si>
    <t>Cantoneira "L" transversal galvanizada a fogo para sistema 13.8 KV compacto.</t>
  </si>
  <si>
    <t>2.28</t>
  </si>
  <si>
    <t>Cartucho Ampac série azul  Ref. PN444504-1  ou similar.</t>
  </si>
  <si>
    <t>2.29</t>
  </si>
  <si>
    <t>Chave fusível de distribução 100 A / 15 KV.</t>
  </si>
  <si>
    <t>2.30</t>
  </si>
  <si>
    <t>Chave seccionadora monopolar tipo faca 15KV de 400 A.</t>
  </si>
  <si>
    <t>2.31</t>
  </si>
  <si>
    <t>Conector Ampac série azul 4/0 AL Ref. 600456-0  ou similar.</t>
  </si>
  <si>
    <t>2.32</t>
  </si>
  <si>
    <t>Conector de derivação para cabo de alumínio de 50mm2.</t>
  </si>
  <si>
    <t>2.33</t>
  </si>
  <si>
    <t>Conector de derivação para cabo de alumínio de 95mm2.</t>
  </si>
  <si>
    <t>2.34</t>
  </si>
  <si>
    <t>Conector em latão parafuso fendido tipo split Bolt de 35mm2</t>
  </si>
  <si>
    <t>2.35</t>
  </si>
  <si>
    <t>Conector em latão parafuso fendido tipo split Bolt de 50mm2</t>
  </si>
  <si>
    <t>2.36</t>
  </si>
  <si>
    <t>Conector em latão parafuso fendido tipo split Bolt de 95mm2</t>
  </si>
  <si>
    <t>2.37</t>
  </si>
  <si>
    <t>Conector estribo para cabo de 50 mm2.</t>
  </si>
  <si>
    <t>2.38</t>
  </si>
  <si>
    <t>Conector perfurante 25-120 x 25-120mm2.</t>
  </si>
  <si>
    <t>2.39</t>
  </si>
  <si>
    <t>Conector terminal a compressão dupla  tipo olhal para cabo de 50mm2.</t>
  </si>
  <si>
    <t>2.40</t>
  </si>
  <si>
    <t>Conector terminal a compressão dupla tipo olhal para cabo de 120mm2.</t>
  </si>
  <si>
    <t>2.41</t>
  </si>
  <si>
    <t>Conector terminal a compressão dupla tipo olhal para cabo de 25mm2.</t>
  </si>
  <si>
    <t>2.42</t>
  </si>
  <si>
    <t>Conector terminal a compressão dupla tipo olhal para cabo de 35mm2.</t>
  </si>
  <si>
    <t>2.43</t>
  </si>
  <si>
    <t>Conector terminal a compressão dupla tipo olhal para cabo de 95mm2.</t>
  </si>
  <si>
    <t>2.44</t>
  </si>
  <si>
    <t>Conector tipo cunha para cabo de 2 a 4/0.</t>
  </si>
  <si>
    <t>2.45</t>
  </si>
  <si>
    <t>Cruzeta de concreto armado tipo T para poste na medida de 1900mm.</t>
  </si>
  <si>
    <t>2.46</t>
  </si>
  <si>
    <t>Curva de PVC tipo rosca de 1"</t>
  </si>
  <si>
    <t>2.47</t>
  </si>
  <si>
    <t>Curva de PVC tipo rosca de 3"</t>
  </si>
  <si>
    <t>2.48</t>
  </si>
  <si>
    <t>Curva de PVC tipo rosca de 4"</t>
  </si>
  <si>
    <t>2.49</t>
  </si>
  <si>
    <t>Curva longa 90° de 4” de ferro galvanizado a fogo, com rosca dos dois lados.</t>
  </si>
  <si>
    <t>2.50</t>
  </si>
  <si>
    <t>Disjuntor trifásico de 125 A - 600V em caixa moldada,  térmico fixo e magnético ajustável, corrente de interrupção mínima em 380 VCA  de 35 KA, conexão do cabo direto no disjuntor sem necessidade de terminais.</t>
  </si>
  <si>
    <t>2.51</t>
  </si>
  <si>
    <t>Disjuntor trifásico de 200 A - 600V em caixa moldada,  térmico fixo e magnético ajustável, corrente de interrupção mínima em 380 VCA  de 35 KA, conexão do cabo direto no disjuntor sem necessidade de terminais.</t>
  </si>
  <si>
    <t>2.52</t>
  </si>
  <si>
    <t>Disjuntor trifásico de 250 A - 600V em caixa moldada,  térmico fixo e magnético ajustável, corrente de interrupção mínima em 380 VCA  de 35 KA, conexão do cabo direto no disjuntor sem necessidade de terminais.</t>
  </si>
  <si>
    <t>2.53</t>
  </si>
  <si>
    <t>Disjuntor trifásico de 350 A - 600V em caixa moldada,  térmico fixo e magnético ajustável, corrente de interrupção mínima em 380 VCA  de 35 KA, conexão do cabo direto no disjuntor sem necessidade de terminais.</t>
  </si>
  <si>
    <t>2.54</t>
  </si>
  <si>
    <t>Disjuntor trifásico de 450 A - 600V em caixa moldada,  térmico fixo e magnético ajustável, corrente de interrupção mínima em 380 VCA  de 35 KA, conexão do cabo direto no disjuntor sem necessidade de terminais.</t>
  </si>
  <si>
    <t>2.55</t>
  </si>
  <si>
    <t>Eletroduto  de ferro galvanizado a fogo de 4”, tipo pesado, com rosca dos dois lados, peça única com 6 metros.</t>
  </si>
  <si>
    <t>2.56</t>
  </si>
  <si>
    <t>Eletroduto de PVC rígido roscável com luva de ¾, peça com 3metros</t>
  </si>
  <si>
    <t>peça</t>
  </si>
  <si>
    <t>2.57</t>
  </si>
  <si>
    <t>Eletroduto de PVC rigido, tipo rosca, no diâmetro de 1" , peça com 3 metros.</t>
  </si>
  <si>
    <t>2.58</t>
  </si>
  <si>
    <t>Eletroduto de PVC rigido, tipo rosca, no diâmetro de 3" , peça com 3 metros.</t>
  </si>
  <si>
    <t>2.59</t>
  </si>
  <si>
    <t>Eletroduto de PVC rigido, tipo rosca, no diâmetro de 4", peça com 3 metros.</t>
  </si>
  <si>
    <t>2.60</t>
  </si>
  <si>
    <t>Elo fusível 3H para cartucho de 100 A/15 KV.</t>
  </si>
  <si>
    <t>2.61</t>
  </si>
  <si>
    <t>Elo fusível 5H para cartucho de 100 A/15 KV.</t>
  </si>
  <si>
    <t>2.62</t>
  </si>
  <si>
    <t>Elo fusível 8K para cartucho de 100 A/15 KV.</t>
  </si>
  <si>
    <t>2.63</t>
  </si>
  <si>
    <t>Espaçador losangular com amarração para 15 KV.</t>
  </si>
  <si>
    <t>2.64</t>
  </si>
  <si>
    <t>Estribo para suporte tipo "L"</t>
  </si>
  <si>
    <t>2.65</t>
  </si>
  <si>
    <t>Fita de aço inox de 3/4”, tipo Bandit.</t>
  </si>
  <si>
    <t>2.66</t>
  </si>
  <si>
    <t>Gancho de aço forjado para rede aérea de 15 KV.</t>
  </si>
  <si>
    <t>2.67</t>
  </si>
  <si>
    <t>Grampo de ancoragem Dielétrico para cabo protegido de 50mm2.</t>
  </si>
  <si>
    <t>2.68</t>
  </si>
  <si>
    <t>Grampo de ancoragem Dielétrico para cabo protegido de 95mm2.</t>
  </si>
  <si>
    <t>2.69</t>
  </si>
  <si>
    <t>Grampo de linha viva</t>
  </si>
  <si>
    <t>2.70</t>
  </si>
  <si>
    <t>Grampo GTDU duplo reforçado para haste de terra de 5/8.</t>
  </si>
  <si>
    <t>2.71</t>
  </si>
  <si>
    <t>Grampo paralelo em bronze com 1  parafuso para cabo de50 mm2.</t>
  </si>
  <si>
    <t>2.72</t>
  </si>
  <si>
    <t>Haste de cobre para aterramento  de 5/8 x 2,40 metro.</t>
  </si>
  <si>
    <t>2.73</t>
  </si>
  <si>
    <t>Isolador de pino polimérico de 15 KV para poste.</t>
  </si>
  <si>
    <t>2.74</t>
  </si>
  <si>
    <t>Isolador de suspensão polimérico de 15 KV.</t>
  </si>
  <si>
    <t>2.75</t>
  </si>
  <si>
    <t>Isolador roldana porcelana 76 x 80mm.</t>
  </si>
  <si>
    <t>2.76</t>
  </si>
  <si>
    <t>Luva de ferro galvanizado tipo pesado para eletroduto de 4”.</t>
  </si>
  <si>
    <t>2.77</t>
  </si>
  <si>
    <t>Luva de PVC tipo rosca de 1"</t>
  </si>
  <si>
    <t>2.78</t>
  </si>
  <si>
    <t>Luva de PVC tipo rosca de 3"</t>
  </si>
  <si>
    <t>2.79</t>
  </si>
  <si>
    <t>Luva de PVC tipo rosca de 4"</t>
  </si>
  <si>
    <t>2.80</t>
  </si>
  <si>
    <t>Manilha sapatilha galvanizada a fogo utilizada em rede aérea de 15 KV..</t>
  </si>
  <si>
    <t>2.81</t>
  </si>
  <si>
    <t>Massa de calafetar</t>
  </si>
  <si>
    <t>kg</t>
  </si>
  <si>
    <t>2.82</t>
  </si>
  <si>
    <t>Olhal de aço forjado para M16, utilizado em rede aérea de 15 KV.</t>
  </si>
  <si>
    <t>2.83</t>
  </si>
  <si>
    <t>Parafuso máquina  Galvanizado a fogo de 5/8"x2.1/2" RS cabeça Abaulada. Completo com porca galvanizada a fogo.</t>
  </si>
  <si>
    <t>2.84</t>
  </si>
  <si>
    <t>Parafuso máquina  rosca total Galvanizado a fogo de 5/8"x12" RS, Completo com porca galvanizada a fogo.</t>
  </si>
  <si>
    <t>2.85</t>
  </si>
  <si>
    <t>Parafuso máquina  rosca total Galvanizado a fogo de 5/8"x14" RS, Completo com porca galvanizada a fogo.</t>
  </si>
  <si>
    <t>2.86</t>
  </si>
  <si>
    <t>Parafuso maquina galvanizado a fogo M16 X 350mm RS, completo com  porcas quadrada.</t>
  </si>
  <si>
    <t>2.87</t>
  </si>
  <si>
    <t>Parafuso maquina galvanizado a fogo M16 X 400mm RD, completo com 4 porcas quadrada.</t>
  </si>
  <si>
    <t>2.88</t>
  </si>
  <si>
    <t>Parafuso maquina galvanizado a fogo M16 X 450mm RD, completo com 4 porcas quadrada.</t>
  </si>
  <si>
    <t>2.89</t>
  </si>
  <si>
    <t>Pára-raios tipo polimérico 12/15kV, completo para fixação em poste de distribuição de 15 KV.</t>
  </si>
  <si>
    <t>2.90</t>
  </si>
  <si>
    <t>Pino curto para isolador de pino polimérico de 15 KV.</t>
  </si>
  <si>
    <t>2.91</t>
  </si>
  <si>
    <t>Porca olhal galvanizada a fogo para parafuso de  5/8".</t>
  </si>
  <si>
    <t>2.92</t>
  </si>
  <si>
    <t>Poste em concreto Duplo T 1000/11</t>
  </si>
  <si>
    <t>2.93</t>
  </si>
  <si>
    <t>Poste em concreto Duplo T 1500/11</t>
  </si>
  <si>
    <t>2.94</t>
  </si>
  <si>
    <t>Poste em concreto Duplo T 300/11</t>
  </si>
  <si>
    <t>2.95</t>
  </si>
  <si>
    <t>Poste em concreto Duplo T 600/11</t>
  </si>
  <si>
    <t>2.96</t>
  </si>
  <si>
    <t>Presilha para fita de aço inox de ¾”.</t>
  </si>
  <si>
    <t>2.97</t>
  </si>
  <si>
    <t>Quadro metálico  fechado tipo sobrepor, com flange na parte inferior, nas seguintes dimensões: altura = 760mm, largura = 600mm, profundidade = 220mm. Proteção mínima IP 54.O quadro deve ser completo com placa de montagem, fecho fenda metálico,  porta removível e borracha de vedação . Quadro e tampa na  cor bege RAL 7032, e placa de montagem na cor laranja-RAL 2004. Todo o quadro deverá ser em aço com a chapa no mínimo 18 ou de maior espessura, com tratamento a base de fosfato de ferro e pintura a pó eletrostática ou em poliester.</t>
  </si>
  <si>
    <t>2.99</t>
  </si>
  <si>
    <t>Terminal contrátil a frio QT II de 12/20 KV, uso externo para terminal de 20 a 50 mm2,  ref. 5633 K, ou similar com mesmas características.</t>
  </si>
  <si>
    <t>Terminal contrátil a frio QT II de 12/20 KV, uso externo para terminal de 70 a 240 mm2,  ref. 5635 K, ou similar com mesmas características.</t>
  </si>
  <si>
    <t>Terminal de alumínio a compressão tipo olhal para cabo de alumínio de 35mm2</t>
  </si>
  <si>
    <t>Terminal de alumínio a compressão tipo olhal para cabo de alumínio de 50mm2</t>
  </si>
  <si>
    <t>Terminal de alumínio a compressão tipo olhal para cabo de alumínio de 95mm2</t>
  </si>
  <si>
    <t>Unidut cônico de alumínio de 1"</t>
  </si>
  <si>
    <t>Unidut cônico de alumínio de 3"</t>
  </si>
  <si>
    <t>Unidut cônico de alumínio de 4"</t>
  </si>
  <si>
    <t xml:space="preserve">T    O    T    A    L     </t>
  </si>
  <si>
    <t>(R$)</t>
  </si>
  <si>
    <t>B    D     I</t>
  </si>
  <si>
    <t>Alíquota</t>
  </si>
  <si>
    <t>M   A   T   E   R   I   A   L   +    M   Ã   O   -  D   E   -   O   B   R   A</t>
  </si>
  <si>
    <t>E   N   C   A   R   G   O   S     S   O   C   I   A   I   S</t>
  </si>
  <si>
    <t>(%)</t>
  </si>
  <si>
    <t>E  X  T  E  N  S  Ã  O     D  O  S     S  E  R  V  I  Ç  O  S</t>
  </si>
  <si>
    <t>M</t>
  </si>
  <si>
    <t>T  O  T  A  L     D  O     S  E  R  V  I  Ç  O     ( P  O  R     M )</t>
  </si>
  <si>
    <t>R$/M</t>
  </si>
  <si>
    <t>UNIVERSIDADE FEDERAL DA PARAÍBA</t>
  </si>
  <si>
    <t xml:space="preserve">PREFEITURA UNIVERSITÁRIA </t>
  </si>
  <si>
    <t>Manutenção preventiva e corretiva na rede de alta tensão (13,8 kV) e rede multiplex do sistema de distribuição de energia elétrica em todas as instalações do Campus I da  UFPB. (ANEXO VI - Planilha de Formação de Preços)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</si>
</sst>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3E3E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2" borderId="8" xfId="0" applyFont="1" applyFill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center" vertical="center"/>
    </xf>
    <xf numFmtId="43" fontId="5" fillId="2" borderId="8" xfId="1" applyFont="1" applyFill="1" applyBorder="1" applyAlignment="1">
      <alignment horizontal="center" vertical="center"/>
    </xf>
    <xf numFmtId="43" fontId="6" fillId="2" borderId="8" xfId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justify" vertical="center" wrapText="1"/>
    </xf>
    <xf numFmtId="43" fontId="1" fillId="0" borderId="8" xfId="1" applyFont="1" applyBorder="1" applyAlignment="1">
      <alignment horizontal="center" vertical="center" wrapText="1"/>
    </xf>
    <xf numFmtId="43" fontId="1" fillId="0" borderId="8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justify" vertical="center" wrapText="1"/>
    </xf>
    <xf numFmtId="43" fontId="3" fillId="0" borderId="8" xfId="1" applyFont="1" applyBorder="1" applyAlignment="1">
      <alignment horizontal="center" vertical="center" wrapText="1"/>
    </xf>
    <xf numFmtId="43" fontId="2" fillId="2" borderId="8" xfId="1" applyFont="1" applyFill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3" fontId="7" fillId="0" borderId="9" xfId="1" applyFont="1" applyBorder="1" applyAlignment="1">
      <alignment vertical="center"/>
    </xf>
    <xf numFmtId="43" fontId="8" fillId="0" borderId="5" xfId="1" applyFont="1" applyFill="1" applyBorder="1" applyAlignment="1">
      <alignment horizontal="center" vertical="center" wrapText="1"/>
    </xf>
    <xf numFmtId="43" fontId="7" fillId="0" borderId="5" xfId="1" applyFont="1" applyBorder="1" applyAlignment="1">
      <alignment vertical="center"/>
    </xf>
    <xf numFmtId="43" fontId="7" fillId="0" borderId="4" xfId="1" applyFont="1" applyBorder="1" applyAlignment="1">
      <alignment vertical="center"/>
    </xf>
    <xf numFmtId="0" fontId="11" fillId="0" borderId="1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9" fillId="0" borderId="0" xfId="0" applyFont="1" applyAlignment="1">
      <alignment vertical="center"/>
    </xf>
    <xf numFmtId="0" fontId="11" fillId="0" borderId="3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justify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0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horizontal="justify" vertical="center" wrapText="1"/>
    </xf>
    <xf numFmtId="0" fontId="3" fillId="0" borderId="11" xfId="0" applyFont="1" applyBorder="1" applyAlignment="1">
      <alignment vertical="center"/>
    </xf>
    <xf numFmtId="43" fontId="3" fillId="0" borderId="11" xfId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43" fontId="3" fillId="0" borderId="12" xfId="1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horizontal="right" vertical="center"/>
    </xf>
    <xf numFmtId="10" fontId="1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justify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43" fontId="3" fillId="2" borderId="21" xfId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3" fontId="1" fillId="0" borderId="21" xfId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43" fontId="3" fillId="0" borderId="21" xfId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justify" vertical="center" wrapText="1"/>
    </xf>
    <xf numFmtId="43" fontId="1" fillId="0" borderId="17" xfId="1" applyFont="1" applyBorder="1" applyAlignment="1">
      <alignment horizontal="center" vertical="center" wrapText="1"/>
    </xf>
    <xf numFmtId="43" fontId="1" fillId="0" borderId="22" xfId="1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tabSelected="1" topLeftCell="A111" workbookViewId="0">
      <selection activeCell="B111" sqref="B111"/>
    </sheetView>
  </sheetViews>
  <sheetFormatPr defaultRowHeight="15" x14ac:dyDescent="0.25"/>
  <cols>
    <col min="1" max="1" width="5.5703125" bestFit="1" customWidth="1"/>
    <col min="2" max="2" width="80" customWidth="1"/>
    <col min="3" max="3" width="9.140625" bestFit="1" customWidth="1"/>
    <col min="4" max="4" width="12.5703125" bestFit="1" customWidth="1"/>
    <col min="5" max="5" width="15.28515625" bestFit="1" customWidth="1"/>
    <col min="6" max="6" width="18.7109375" bestFit="1" customWidth="1"/>
  </cols>
  <sheetData>
    <row r="1" spans="1:6" s="21" customFormat="1" ht="21.95" customHeight="1" x14ac:dyDescent="0.25">
      <c r="A1" s="31" t="s">
        <v>239</v>
      </c>
      <c r="B1" s="32"/>
      <c r="C1" s="32"/>
      <c r="D1" s="33"/>
      <c r="E1" s="19" t="s">
        <v>0</v>
      </c>
      <c r="F1" s="20"/>
    </row>
    <row r="2" spans="1:6" s="21" customFormat="1" ht="21.95" customHeight="1" x14ac:dyDescent="0.25">
      <c r="A2" s="34" t="s">
        <v>240</v>
      </c>
      <c r="B2" s="35"/>
      <c r="C2" s="35"/>
      <c r="D2" s="36"/>
      <c r="E2" s="22"/>
      <c r="F2" s="23"/>
    </row>
    <row r="3" spans="1:6" s="21" customFormat="1" ht="21.95" customHeight="1" x14ac:dyDescent="0.25">
      <c r="A3" s="34" t="s">
        <v>1</v>
      </c>
      <c r="B3" s="35"/>
      <c r="C3" s="35"/>
      <c r="D3" s="36"/>
      <c r="E3" s="22"/>
      <c r="F3" s="23"/>
    </row>
    <row r="4" spans="1:6" s="21" customFormat="1" ht="57.75" customHeight="1" thickBot="1" x14ac:dyDescent="0.3">
      <c r="A4" s="37" t="s">
        <v>241</v>
      </c>
      <c r="B4" s="38"/>
      <c r="C4" s="38"/>
      <c r="D4" s="39"/>
      <c r="E4" s="24"/>
      <c r="F4" s="25"/>
    </row>
    <row r="5" spans="1:6" s="30" customFormat="1" ht="25.5" customHeight="1" thickBot="1" x14ac:dyDescent="0.3">
      <c r="A5" s="26" t="s">
        <v>2</v>
      </c>
      <c r="B5" s="27" t="s">
        <v>3</v>
      </c>
      <c r="C5" s="28" t="s">
        <v>4</v>
      </c>
      <c r="D5" s="28" t="s">
        <v>5</v>
      </c>
      <c r="E5" s="28" t="s">
        <v>6</v>
      </c>
      <c r="F5" s="29" t="s">
        <v>7</v>
      </c>
    </row>
    <row r="6" spans="1:6" s="21" customFormat="1" ht="18" customHeight="1" x14ac:dyDescent="0.25">
      <c r="A6" s="55"/>
      <c r="B6" s="56"/>
      <c r="C6" s="57"/>
      <c r="D6" s="57"/>
      <c r="E6" s="57"/>
      <c r="F6" s="58"/>
    </row>
    <row r="7" spans="1:6" ht="30" x14ac:dyDescent="0.25">
      <c r="A7" s="59" t="s">
        <v>8</v>
      </c>
      <c r="B7" s="1" t="s">
        <v>9</v>
      </c>
      <c r="C7" s="2"/>
      <c r="D7" s="3"/>
      <c r="E7" s="4"/>
      <c r="F7" s="60">
        <f>SUM(F8:F12)</f>
        <v>238473.60000000001</v>
      </c>
    </row>
    <row r="8" spans="1:6" ht="60" x14ac:dyDescent="0.25">
      <c r="A8" s="61" t="s">
        <v>10</v>
      </c>
      <c r="B8" s="6" t="s">
        <v>11</v>
      </c>
      <c r="C8" s="5" t="s">
        <v>12</v>
      </c>
      <c r="D8" s="7">
        <v>960</v>
      </c>
      <c r="E8" s="8">
        <v>151.44999999999999</v>
      </c>
      <c r="F8" s="62">
        <f>ROUND(D8*E8,2)</f>
        <v>145392</v>
      </c>
    </row>
    <row r="9" spans="1:6" x14ac:dyDescent="0.25">
      <c r="A9" s="61" t="s">
        <v>13</v>
      </c>
      <c r="B9" s="6" t="s">
        <v>14</v>
      </c>
      <c r="C9" s="5" t="s">
        <v>12</v>
      </c>
      <c r="D9" s="7">
        <v>960</v>
      </c>
      <c r="E9" s="8">
        <v>11.96</v>
      </c>
      <c r="F9" s="62">
        <f t="shared" ref="F9:F12" si="0">ROUND(D9*E9,2)</f>
        <v>11481.6</v>
      </c>
    </row>
    <row r="10" spans="1:6" x14ac:dyDescent="0.25">
      <c r="A10" s="61" t="s">
        <v>15</v>
      </c>
      <c r="B10" s="6" t="s">
        <v>16</v>
      </c>
      <c r="C10" s="5" t="s">
        <v>12</v>
      </c>
      <c r="D10" s="7">
        <v>960</v>
      </c>
      <c r="E10" s="8">
        <v>18.79</v>
      </c>
      <c r="F10" s="62">
        <f t="shared" si="0"/>
        <v>18038.400000000001</v>
      </c>
    </row>
    <row r="11" spans="1:6" x14ac:dyDescent="0.25">
      <c r="A11" s="61" t="s">
        <v>17</v>
      </c>
      <c r="B11" s="6" t="s">
        <v>18</v>
      </c>
      <c r="C11" s="5" t="s">
        <v>12</v>
      </c>
      <c r="D11" s="7">
        <v>2880</v>
      </c>
      <c r="E11" s="8">
        <v>13.32</v>
      </c>
      <c r="F11" s="62">
        <f t="shared" si="0"/>
        <v>38361.599999999999</v>
      </c>
    </row>
    <row r="12" spans="1:6" x14ac:dyDescent="0.25">
      <c r="A12" s="61" t="s">
        <v>19</v>
      </c>
      <c r="B12" s="6" t="s">
        <v>20</v>
      </c>
      <c r="C12" s="5" t="s">
        <v>12</v>
      </c>
      <c r="D12" s="7">
        <v>2880</v>
      </c>
      <c r="E12" s="8">
        <v>8.75</v>
      </c>
      <c r="F12" s="62">
        <f t="shared" si="0"/>
        <v>25200</v>
      </c>
    </row>
    <row r="13" spans="1:6" x14ac:dyDescent="0.25">
      <c r="A13" s="63"/>
      <c r="B13" s="10"/>
      <c r="C13" s="9"/>
      <c r="D13" s="11"/>
      <c r="E13" s="11"/>
      <c r="F13" s="64"/>
    </row>
    <row r="14" spans="1:6" x14ac:dyDescent="0.25">
      <c r="A14" s="59" t="s">
        <v>21</v>
      </c>
      <c r="B14" s="1" t="s">
        <v>22</v>
      </c>
      <c r="C14" s="2"/>
      <c r="D14" s="3"/>
      <c r="E14" s="12"/>
      <c r="F14" s="65">
        <f>SUM(F15:F118)</f>
        <v>460525.90000000008</v>
      </c>
    </row>
    <row r="15" spans="1:6" x14ac:dyDescent="0.25">
      <c r="A15" s="61" t="s">
        <v>23</v>
      </c>
      <c r="B15" s="6" t="s">
        <v>24</v>
      </c>
      <c r="C15" s="5" t="s">
        <v>25</v>
      </c>
      <c r="D15" s="7">
        <v>150</v>
      </c>
      <c r="E15" s="8">
        <v>13</v>
      </c>
      <c r="F15" s="62">
        <f t="shared" ref="F15:F78" si="1">ROUND(D15*E15,2)</f>
        <v>1950</v>
      </c>
    </row>
    <row r="16" spans="1:6" x14ac:dyDescent="0.25">
      <c r="A16" s="61" t="s">
        <v>26</v>
      </c>
      <c r="B16" s="6" t="s">
        <v>27</v>
      </c>
      <c r="C16" s="5" t="s">
        <v>25</v>
      </c>
      <c r="D16" s="7">
        <v>100</v>
      </c>
      <c r="E16" s="8">
        <v>6</v>
      </c>
      <c r="F16" s="62">
        <f t="shared" si="1"/>
        <v>600</v>
      </c>
    </row>
    <row r="17" spans="1:6" x14ac:dyDescent="0.25">
      <c r="A17" s="61" t="s">
        <v>28</v>
      </c>
      <c r="B17" s="6" t="s">
        <v>29</v>
      </c>
      <c r="C17" s="5" t="s">
        <v>25</v>
      </c>
      <c r="D17" s="7">
        <v>120</v>
      </c>
      <c r="E17" s="8">
        <v>12</v>
      </c>
      <c r="F17" s="62">
        <f t="shared" si="1"/>
        <v>1440</v>
      </c>
    </row>
    <row r="18" spans="1:6" x14ac:dyDescent="0.25">
      <c r="A18" s="61" t="s">
        <v>30</v>
      </c>
      <c r="B18" s="6" t="s">
        <v>31</v>
      </c>
      <c r="C18" s="5" t="s">
        <v>25</v>
      </c>
      <c r="D18" s="7">
        <v>80</v>
      </c>
      <c r="E18" s="8">
        <v>2.9</v>
      </c>
      <c r="F18" s="62">
        <f t="shared" si="1"/>
        <v>232</v>
      </c>
    </row>
    <row r="19" spans="1:6" x14ac:dyDescent="0.25">
      <c r="A19" s="61" t="s">
        <v>32</v>
      </c>
      <c r="B19" s="6" t="s">
        <v>33</v>
      </c>
      <c r="C19" s="5" t="s">
        <v>25</v>
      </c>
      <c r="D19" s="7">
        <v>1200</v>
      </c>
      <c r="E19" s="8">
        <v>3.2</v>
      </c>
      <c r="F19" s="62">
        <f t="shared" si="1"/>
        <v>3840</v>
      </c>
    </row>
    <row r="20" spans="1:6" x14ac:dyDescent="0.25">
      <c r="A20" s="61" t="s">
        <v>34</v>
      </c>
      <c r="B20" s="6" t="s">
        <v>35</v>
      </c>
      <c r="C20" s="5" t="s">
        <v>25</v>
      </c>
      <c r="D20" s="7">
        <v>90</v>
      </c>
      <c r="E20" s="8">
        <v>8</v>
      </c>
      <c r="F20" s="62">
        <f t="shared" si="1"/>
        <v>720</v>
      </c>
    </row>
    <row r="21" spans="1:6" x14ac:dyDescent="0.25">
      <c r="A21" s="61" t="s">
        <v>36</v>
      </c>
      <c r="B21" s="6" t="s">
        <v>37</v>
      </c>
      <c r="C21" s="5" t="s">
        <v>25</v>
      </c>
      <c r="D21" s="7">
        <v>80</v>
      </c>
      <c r="E21" s="8">
        <v>12</v>
      </c>
      <c r="F21" s="62">
        <f t="shared" si="1"/>
        <v>960</v>
      </c>
    </row>
    <row r="22" spans="1:6" x14ac:dyDescent="0.25">
      <c r="A22" s="61" t="s">
        <v>38</v>
      </c>
      <c r="B22" s="6" t="s">
        <v>39</v>
      </c>
      <c r="C22" s="5" t="s">
        <v>25</v>
      </c>
      <c r="D22" s="7">
        <v>400</v>
      </c>
      <c r="E22" s="8">
        <v>0.8</v>
      </c>
      <c r="F22" s="62">
        <f t="shared" si="1"/>
        <v>320</v>
      </c>
    </row>
    <row r="23" spans="1:6" x14ac:dyDescent="0.25">
      <c r="A23" s="61" t="s">
        <v>40</v>
      </c>
      <c r="B23" s="6" t="s">
        <v>41</v>
      </c>
      <c r="C23" s="5" t="s">
        <v>25</v>
      </c>
      <c r="D23" s="7">
        <v>60</v>
      </c>
      <c r="E23" s="8">
        <v>120</v>
      </c>
      <c r="F23" s="62">
        <f t="shared" si="1"/>
        <v>7200</v>
      </c>
    </row>
    <row r="24" spans="1:6" x14ac:dyDescent="0.25">
      <c r="A24" s="61" t="s">
        <v>42</v>
      </c>
      <c r="B24" s="6" t="s">
        <v>43</v>
      </c>
      <c r="C24" s="5" t="s">
        <v>25</v>
      </c>
      <c r="D24" s="7">
        <v>80</v>
      </c>
      <c r="E24" s="8">
        <v>100</v>
      </c>
      <c r="F24" s="62">
        <f t="shared" si="1"/>
        <v>8000</v>
      </c>
    </row>
    <row r="25" spans="1:6" x14ac:dyDescent="0.25">
      <c r="A25" s="61" t="s">
        <v>44</v>
      </c>
      <c r="B25" s="6" t="s">
        <v>45</v>
      </c>
      <c r="C25" s="5" t="s">
        <v>25</v>
      </c>
      <c r="D25" s="7">
        <v>36</v>
      </c>
      <c r="E25" s="8">
        <v>0.5</v>
      </c>
      <c r="F25" s="62">
        <f t="shared" si="1"/>
        <v>18</v>
      </c>
    </row>
    <row r="26" spans="1:6" x14ac:dyDescent="0.25">
      <c r="A26" s="61" t="s">
        <v>46</v>
      </c>
      <c r="B26" s="6" t="s">
        <v>47</v>
      </c>
      <c r="C26" s="5" t="s">
        <v>25</v>
      </c>
      <c r="D26" s="7">
        <v>40</v>
      </c>
      <c r="E26" s="8">
        <v>3.6</v>
      </c>
      <c r="F26" s="62">
        <f t="shared" si="1"/>
        <v>144</v>
      </c>
    </row>
    <row r="27" spans="1:6" x14ac:dyDescent="0.25">
      <c r="A27" s="61" t="s">
        <v>48</v>
      </c>
      <c r="B27" s="6" t="s">
        <v>49</v>
      </c>
      <c r="C27" s="5" t="s">
        <v>25</v>
      </c>
      <c r="D27" s="7">
        <v>40</v>
      </c>
      <c r="E27" s="8">
        <v>4.8</v>
      </c>
      <c r="F27" s="62">
        <f t="shared" si="1"/>
        <v>192</v>
      </c>
    </row>
    <row r="28" spans="1:6" ht="45" x14ac:dyDescent="0.25">
      <c r="A28" s="61" t="s">
        <v>50</v>
      </c>
      <c r="B28" s="6" t="s">
        <v>51</v>
      </c>
      <c r="C28" s="5" t="s">
        <v>52</v>
      </c>
      <c r="D28" s="7">
        <v>2000</v>
      </c>
      <c r="E28" s="8">
        <v>5</v>
      </c>
      <c r="F28" s="62">
        <f t="shared" si="1"/>
        <v>10000</v>
      </c>
    </row>
    <row r="29" spans="1:6" ht="30" x14ac:dyDescent="0.25">
      <c r="A29" s="61" t="s">
        <v>53</v>
      </c>
      <c r="B29" s="6" t="s">
        <v>54</v>
      </c>
      <c r="C29" s="5" t="s">
        <v>52</v>
      </c>
      <c r="D29" s="7">
        <v>4500</v>
      </c>
      <c r="E29" s="8">
        <v>5</v>
      </c>
      <c r="F29" s="62">
        <f t="shared" si="1"/>
        <v>22500</v>
      </c>
    </row>
    <row r="30" spans="1:6" ht="30" x14ac:dyDescent="0.25">
      <c r="A30" s="61" t="s">
        <v>55</v>
      </c>
      <c r="B30" s="6" t="s">
        <v>56</v>
      </c>
      <c r="C30" s="5" t="s">
        <v>52</v>
      </c>
      <c r="D30" s="7">
        <v>1500</v>
      </c>
      <c r="E30" s="8">
        <v>11</v>
      </c>
      <c r="F30" s="62">
        <f t="shared" si="1"/>
        <v>16500</v>
      </c>
    </row>
    <row r="31" spans="1:6" ht="30" x14ac:dyDescent="0.25">
      <c r="A31" s="61" t="s">
        <v>57</v>
      </c>
      <c r="B31" s="6" t="s">
        <v>58</v>
      </c>
      <c r="C31" s="5" t="s">
        <v>52</v>
      </c>
      <c r="D31" s="7">
        <v>60</v>
      </c>
      <c r="E31" s="8">
        <v>25</v>
      </c>
      <c r="F31" s="62">
        <f t="shared" si="1"/>
        <v>1500</v>
      </c>
    </row>
    <row r="32" spans="1:6" ht="30" x14ac:dyDescent="0.25">
      <c r="A32" s="61" t="s">
        <v>59</v>
      </c>
      <c r="B32" s="6" t="s">
        <v>60</v>
      </c>
      <c r="C32" s="5" t="s">
        <v>52</v>
      </c>
      <c r="D32" s="7">
        <v>1000</v>
      </c>
      <c r="E32" s="8">
        <v>10</v>
      </c>
      <c r="F32" s="62">
        <f t="shared" si="1"/>
        <v>10000</v>
      </c>
    </row>
    <row r="33" spans="1:6" ht="30" x14ac:dyDescent="0.25">
      <c r="A33" s="61" t="s">
        <v>61</v>
      </c>
      <c r="B33" s="6" t="s">
        <v>62</v>
      </c>
      <c r="C33" s="5" t="s">
        <v>52</v>
      </c>
      <c r="D33" s="7">
        <v>500</v>
      </c>
      <c r="E33" s="8">
        <v>15</v>
      </c>
      <c r="F33" s="62">
        <f t="shared" si="1"/>
        <v>7500</v>
      </c>
    </row>
    <row r="34" spans="1:6" ht="30" x14ac:dyDescent="0.25">
      <c r="A34" s="61" t="s">
        <v>63</v>
      </c>
      <c r="B34" s="6" t="s">
        <v>64</v>
      </c>
      <c r="C34" s="5" t="s">
        <v>52</v>
      </c>
      <c r="D34" s="7">
        <v>150</v>
      </c>
      <c r="E34" s="8">
        <v>18</v>
      </c>
      <c r="F34" s="62">
        <f t="shared" si="1"/>
        <v>2700</v>
      </c>
    </row>
    <row r="35" spans="1:6" x14ac:dyDescent="0.25">
      <c r="A35" s="61" t="s">
        <v>65</v>
      </c>
      <c r="B35" s="6" t="s">
        <v>66</v>
      </c>
      <c r="C35" s="5" t="s">
        <v>52</v>
      </c>
      <c r="D35" s="7">
        <v>500</v>
      </c>
      <c r="E35" s="8">
        <v>62.17</v>
      </c>
      <c r="F35" s="62">
        <f t="shared" si="1"/>
        <v>31085</v>
      </c>
    </row>
    <row r="36" spans="1:6" x14ac:dyDescent="0.25">
      <c r="A36" s="61" t="s">
        <v>67</v>
      </c>
      <c r="B36" s="6" t="s">
        <v>68</v>
      </c>
      <c r="C36" s="5" t="s">
        <v>52</v>
      </c>
      <c r="D36" s="7">
        <v>500</v>
      </c>
      <c r="E36" s="8">
        <v>20.92</v>
      </c>
      <c r="F36" s="62">
        <f t="shared" si="1"/>
        <v>10460</v>
      </c>
    </row>
    <row r="37" spans="1:6" x14ac:dyDescent="0.25">
      <c r="A37" s="61" t="s">
        <v>69</v>
      </c>
      <c r="B37" s="6" t="s">
        <v>70</v>
      </c>
      <c r="C37" s="5" t="s">
        <v>52</v>
      </c>
      <c r="D37" s="7">
        <v>500</v>
      </c>
      <c r="E37" s="8">
        <v>41.98</v>
      </c>
      <c r="F37" s="62">
        <f t="shared" si="1"/>
        <v>20990</v>
      </c>
    </row>
    <row r="38" spans="1:6" x14ac:dyDescent="0.25">
      <c r="A38" s="61" t="s">
        <v>71</v>
      </c>
      <c r="B38" s="6" t="s">
        <v>72</v>
      </c>
      <c r="C38" s="5" t="s">
        <v>52</v>
      </c>
      <c r="D38" s="7">
        <v>250</v>
      </c>
      <c r="E38" s="8">
        <v>18.2</v>
      </c>
      <c r="F38" s="62">
        <f t="shared" si="1"/>
        <v>4550</v>
      </c>
    </row>
    <row r="39" spans="1:6" x14ac:dyDescent="0.25">
      <c r="A39" s="61" t="s">
        <v>73</v>
      </c>
      <c r="B39" s="6" t="s">
        <v>74</v>
      </c>
      <c r="C39" s="5" t="s">
        <v>25</v>
      </c>
      <c r="D39" s="7">
        <v>45</v>
      </c>
      <c r="E39" s="8">
        <v>45</v>
      </c>
      <c r="F39" s="62">
        <f t="shared" si="1"/>
        <v>2025</v>
      </c>
    </row>
    <row r="40" spans="1:6" x14ac:dyDescent="0.25">
      <c r="A40" s="61" t="s">
        <v>75</v>
      </c>
      <c r="B40" s="6" t="s">
        <v>76</v>
      </c>
      <c r="C40" s="5" t="s">
        <v>25</v>
      </c>
      <c r="D40" s="7">
        <v>60</v>
      </c>
      <c r="E40" s="8">
        <v>77.42</v>
      </c>
      <c r="F40" s="62">
        <f t="shared" si="1"/>
        <v>4645.2</v>
      </c>
    </row>
    <row r="41" spans="1:6" x14ac:dyDescent="0.25">
      <c r="A41" s="61" t="s">
        <v>77</v>
      </c>
      <c r="B41" s="6" t="s">
        <v>78</v>
      </c>
      <c r="C41" s="5" t="s">
        <v>25</v>
      </c>
      <c r="D41" s="7">
        <v>220</v>
      </c>
      <c r="E41" s="8">
        <v>1.35</v>
      </c>
      <c r="F41" s="62">
        <f t="shared" si="1"/>
        <v>297</v>
      </c>
    </row>
    <row r="42" spans="1:6" x14ac:dyDescent="0.25">
      <c r="A42" s="61" t="s">
        <v>79</v>
      </c>
      <c r="B42" s="6" t="s">
        <v>80</v>
      </c>
      <c r="C42" s="5" t="s">
        <v>25</v>
      </c>
      <c r="D42" s="7">
        <v>60</v>
      </c>
      <c r="E42" s="8">
        <v>120</v>
      </c>
      <c r="F42" s="62">
        <f t="shared" si="1"/>
        <v>7200</v>
      </c>
    </row>
    <row r="43" spans="1:6" x14ac:dyDescent="0.25">
      <c r="A43" s="61" t="s">
        <v>81</v>
      </c>
      <c r="B43" s="6" t="s">
        <v>82</v>
      </c>
      <c r="C43" s="5" t="s">
        <v>25</v>
      </c>
      <c r="D43" s="7">
        <v>36</v>
      </c>
      <c r="E43" s="8">
        <v>411</v>
      </c>
      <c r="F43" s="62">
        <f t="shared" si="1"/>
        <v>14796</v>
      </c>
    </row>
    <row r="44" spans="1:6" x14ac:dyDescent="0.25">
      <c r="A44" s="61" t="s">
        <v>83</v>
      </c>
      <c r="B44" s="6" t="s">
        <v>84</v>
      </c>
      <c r="C44" s="5" t="s">
        <v>25</v>
      </c>
      <c r="D44" s="7">
        <v>220</v>
      </c>
      <c r="E44" s="8">
        <v>6.5</v>
      </c>
      <c r="F44" s="62">
        <f t="shared" si="1"/>
        <v>1430</v>
      </c>
    </row>
    <row r="45" spans="1:6" x14ac:dyDescent="0.25">
      <c r="A45" s="61" t="s">
        <v>85</v>
      </c>
      <c r="B45" s="6" t="s">
        <v>86</v>
      </c>
      <c r="C45" s="5" t="s">
        <v>25</v>
      </c>
      <c r="D45" s="7">
        <v>100</v>
      </c>
      <c r="E45" s="8">
        <v>4.8499999999999996</v>
      </c>
      <c r="F45" s="62">
        <f t="shared" si="1"/>
        <v>485</v>
      </c>
    </row>
    <row r="46" spans="1:6" x14ac:dyDescent="0.25">
      <c r="A46" s="61" t="s">
        <v>87</v>
      </c>
      <c r="B46" s="6" t="s">
        <v>88</v>
      </c>
      <c r="C46" s="5" t="s">
        <v>25</v>
      </c>
      <c r="D46" s="7">
        <v>80</v>
      </c>
      <c r="E46" s="8">
        <v>6.9</v>
      </c>
      <c r="F46" s="62">
        <f t="shared" si="1"/>
        <v>552</v>
      </c>
    </row>
    <row r="47" spans="1:6" x14ac:dyDescent="0.25">
      <c r="A47" s="61" t="s">
        <v>89</v>
      </c>
      <c r="B47" s="6" t="s">
        <v>90</v>
      </c>
      <c r="C47" s="5" t="s">
        <v>25</v>
      </c>
      <c r="D47" s="7">
        <v>40</v>
      </c>
      <c r="E47" s="8">
        <v>3.38</v>
      </c>
      <c r="F47" s="62">
        <f t="shared" si="1"/>
        <v>135.19999999999999</v>
      </c>
    </row>
    <row r="48" spans="1:6" x14ac:dyDescent="0.25">
      <c r="A48" s="61" t="s">
        <v>91</v>
      </c>
      <c r="B48" s="6" t="s">
        <v>92</v>
      </c>
      <c r="C48" s="5" t="s">
        <v>25</v>
      </c>
      <c r="D48" s="7">
        <v>50</v>
      </c>
      <c r="E48" s="8">
        <v>4.5</v>
      </c>
      <c r="F48" s="62">
        <f t="shared" si="1"/>
        <v>225</v>
      </c>
    </row>
    <row r="49" spans="1:6" x14ac:dyDescent="0.25">
      <c r="A49" s="61" t="s">
        <v>93</v>
      </c>
      <c r="B49" s="6" t="s">
        <v>94</v>
      </c>
      <c r="C49" s="5" t="s">
        <v>25</v>
      </c>
      <c r="D49" s="7">
        <v>30</v>
      </c>
      <c r="E49" s="8">
        <v>8.6999999999999993</v>
      </c>
      <c r="F49" s="62">
        <f t="shared" si="1"/>
        <v>261</v>
      </c>
    </row>
    <row r="50" spans="1:6" x14ac:dyDescent="0.25">
      <c r="A50" s="61" t="s">
        <v>95</v>
      </c>
      <c r="B50" s="6" t="s">
        <v>96</v>
      </c>
      <c r="C50" s="5" t="s">
        <v>25</v>
      </c>
      <c r="D50" s="7">
        <v>60</v>
      </c>
      <c r="E50" s="8">
        <v>9.8000000000000007</v>
      </c>
      <c r="F50" s="62">
        <f t="shared" si="1"/>
        <v>588</v>
      </c>
    </row>
    <row r="51" spans="1:6" x14ac:dyDescent="0.25">
      <c r="A51" s="61" t="s">
        <v>97</v>
      </c>
      <c r="B51" s="6" t="s">
        <v>98</v>
      </c>
      <c r="C51" s="5" t="s">
        <v>25</v>
      </c>
      <c r="D51" s="7">
        <v>280</v>
      </c>
      <c r="E51" s="8">
        <v>8.5</v>
      </c>
      <c r="F51" s="62">
        <f t="shared" si="1"/>
        <v>2380</v>
      </c>
    </row>
    <row r="52" spans="1:6" x14ac:dyDescent="0.25">
      <c r="A52" s="61" t="s">
        <v>99</v>
      </c>
      <c r="B52" s="6" t="s">
        <v>100</v>
      </c>
      <c r="C52" s="5" t="s">
        <v>25</v>
      </c>
      <c r="D52" s="7">
        <v>120</v>
      </c>
      <c r="E52" s="8">
        <v>1</v>
      </c>
      <c r="F52" s="62">
        <f t="shared" si="1"/>
        <v>120</v>
      </c>
    </row>
    <row r="53" spans="1:6" x14ac:dyDescent="0.25">
      <c r="A53" s="61" t="s">
        <v>101</v>
      </c>
      <c r="B53" s="6" t="s">
        <v>102</v>
      </c>
      <c r="C53" s="5" t="s">
        <v>25</v>
      </c>
      <c r="D53" s="7">
        <v>30</v>
      </c>
      <c r="E53" s="8">
        <v>5.9</v>
      </c>
      <c r="F53" s="62">
        <f t="shared" si="1"/>
        <v>177</v>
      </c>
    </row>
    <row r="54" spans="1:6" x14ac:dyDescent="0.25">
      <c r="A54" s="61" t="s">
        <v>103</v>
      </c>
      <c r="B54" s="6" t="s">
        <v>104</v>
      </c>
      <c r="C54" s="5" t="s">
        <v>25</v>
      </c>
      <c r="D54" s="7">
        <v>27</v>
      </c>
      <c r="E54" s="8">
        <v>1.6</v>
      </c>
      <c r="F54" s="62">
        <f t="shared" si="1"/>
        <v>43.2</v>
      </c>
    </row>
    <row r="55" spans="1:6" x14ac:dyDescent="0.25">
      <c r="A55" s="61" t="s">
        <v>105</v>
      </c>
      <c r="B55" s="6" t="s">
        <v>106</v>
      </c>
      <c r="C55" s="5" t="s">
        <v>25</v>
      </c>
      <c r="D55" s="7">
        <v>180</v>
      </c>
      <c r="E55" s="8">
        <v>1.85</v>
      </c>
      <c r="F55" s="62">
        <f t="shared" si="1"/>
        <v>333</v>
      </c>
    </row>
    <row r="56" spans="1:6" x14ac:dyDescent="0.25">
      <c r="A56" s="61" t="s">
        <v>107</v>
      </c>
      <c r="B56" s="6" t="s">
        <v>108</v>
      </c>
      <c r="C56" s="5" t="s">
        <v>25</v>
      </c>
      <c r="D56" s="7">
        <v>90</v>
      </c>
      <c r="E56" s="8">
        <v>2.67</v>
      </c>
      <c r="F56" s="62">
        <f t="shared" si="1"/>
        <v>240.3</v>
      </c>
    </row>
    <row r="57" spans="1:6" x14ac:dyDescent="0.25">
      <c r="A57" s="61" t="s">
        <v>109</v>
      </c>
      <c r="B57" s="6" t="s">
        <v>110</v>
      </c>
      <c r="C57" s="5" t="s">
        <v>25</v>
      </c>
      <c r="D57" s="7">
        <v>300</v>
      </c>
      <c r="E57" s="8">
        <v>2.67</v>
      </c>
      <c r="F57" s="62">
        <f t="shared" si="1"/>
        <v>801</v>
      </c>
    </row>
    <row r="58" spans="1:6" x14ac:dyDescent="0.25">
      <c r="A58" s="61" t="s">
        <v>111</v>
      </c>
      <c r="B58" s="6" t="s">
        <v>112</v>
      </c>
      <c r="C58" s="5" t="s">
        <v>25</v>
      </c>
      <c r="D58" s="8">
        <v>24</v>
      </c>
      <c r="E58" s="8">
        <v>85</v>
      </c>
      <c r="F58" s="62">
        <f t="shared" si="1"/>
        <v>2040</v>
      </c>
    </row>
    <row r="59" spans="1:6" x14ac:dyDescent="0.25">
      <c r="A59" s="61" t="s">
        <v>113</v>
      </c>
      <c r="B59" s="6" t="s">
        <v>114</v>
      </c>
      <c r="C59" s="5" t="s">
        <v>25</v>
      </c>
      <c r="D59" s="7">
        <v>16</v>
      </c>
      <c r="E59" s="8">
        <v>1.1100000000000001</v>
      </c>
      <c r="F59" s="62">
        <f t="shared" si="1"/>
        <v>17.760000000000002</v>
      </c>
    </row>
    <row r="60" spans="1:6" x14ac:dyDescent="0.25">
      <c r="A60" s="61" t="s">
        <v>115</v>
      </c>
      <c r="B60" s="6" t="s">
        <v>116</v>
      </c>
      <c r="C60" s="5" t="s">
        <v>25</v>
      </c>
      <c r="D60" s="7">
        <v>16</v>
      </c>
      <c r="E60" s="8">
        <v>23</v>
      </c>
      <c r="F60" s="62">
        <f t="shared" si="1"/>
        <v>368</v>
      </c>
    </row>
    <row r="61" spans="1:6" x14ac:dyDescent="0.25">
      <c r="A61" s="61" t="s">
        <v>117</v>
      </c>
      <c r="B61" s="6" t="s">
        <v>118</v>
      </c>
      <c r="C61" s="5" t="s">
        <v>25</v>
      </c>
      <c r="D61" s="7">
        <v>16</v>
      </c>
      <c r="E61" s="8">
        <v>47.58</v>
      </c>
      <c r="F61" s="62">
        <f t="shared" si="1"/>
        <v>761.28</v>
      </c>
    </row>
    <row r="62" spans="1:6" x14ac:dyDescent="0.25">
      <c r="A62" s="61" t="s">
        <v>119</v>
      </c>
      <c r="B62" s="6" t="s">
        <v>120</v>
      </c>
      <c r="C62" s="5" t="s">
        <v>25</v>
      </c>
      <c r="D62" s="7">
        <v>4</v>
      </c>
      <c r="E62" s="8">
        <v>43</v>
      </c>
      <c r="F62" s="62">
        <f t="shared" si="1"/>
        <v>172</v>
      </c>
    </row>
    <row r="63" spans="1:6" ht="45" x14ac:dyDescent="0.25">
      <c r="A63" s="61" t="s">
        <v>121</v>
      </c>
      <c r="B63" s="6" t="s">
        <v>122</v>
      </c>
      <c r="C63" s="5" t="s">
        <v>25</v>
      </c>
      <c r="D63" s="7">
        <v>10</v>
      </c>
      <c r="E63" s="8">
        <v>250</v>
      </c>
      <c r="F63" s="62">
        <f t="shared" si="1"/>
        <v>2500</v>
      </c>
    </row>
    <row r="64" spans="1:6" ht="45" x14ac:dyDescent="0.25">
      <c r="A64" s="61" t="s">
        <v>123</v>
      </c>
      <c r="B64" s="6" t="s">
        <v>124</v>
      </c>
      <c r="C64" s="5" t="s">
        <v>25</v>
      </c>
      <c r="D64" s="7">
        <v>10</v>
      </c>
      <c r="E64" s="8">
        <v>960</v>
      </c>
      <c r="F64" s="62">
        <f t="shared" si="1"/>
        <v>9600</v>
      </c>
    </row>
    <row r="65" spans="1:6" ht="45" x14ac:dyDescent="0.25">
      <c r="A65" s="61" t="s">
        <v>125</v>
      </c>
      <c r="B65" s="6" t="s">
        <v>126</v>
      </c>
      <c r="C65" s="5" t="s">
        <v>25</v>
      </c>
      <c r="D65" s="7">
        <v>15</v>
      </c>
      <c r="E65" s="8">
        <v>998</v>
      </c>
      <c r="F65" s="62">
        <f t="shared" si="1"/>
        <v>14970</v>
      </c>
    </row>
    <row r="66" spans="1:6" ht="45" x14ac:dyDescent="0.25">
      <c r="A66" s="61" t="s">
        <v>127</v>
      </c>
      <c r="B66" s="6" t="s">
        <v>128</v>
      </c>
      <c r="C66" s="5" t="s">
        <v>25</v>
      </c>
      <c r="D66" s="7">
        <v>10</v>
      </c>
      <c r="E66" s="8">
        <v>1350</v>
      </c>
      <c r="F66" s="62">
        <f t="shared" si="1"/>
        <v>13500</v>
      </c>
    </row>
    <row r="67" spans="1:6" ht="45" x14ac:dyDescent="0.25">
      <c r="A67" s="61" t="s">
        <v>129</v>
      </c>
      <c r="B67" s="6" t="s">
        <v>130</v>
      </c>
      <c r="C67" s="5" t="s">
        <v>25</v>
      </c>
      <c r="D67" s="7">
        <v>4</v>
      </c>
      <c r="E67" s="8">
        <v>1450</v>
      </c>
      <c r="F67" s="62">
        <f t="shared" si="1"/>
        <v>5800</v>
      </c>
    </row>
    <row r="68" spans="1:6" ht="30" x14ac:dyDescent="0.25">
      <c r="A68" s="61" t="s">
        <v>131</v>
      </c>
      <c r="B68" s="6" t="s">
        <v>132</v>
      </c>
      <c r="C68" s="5" t="s">
        <v>25</v>
      </c>
      <c r="D68" s="7">
        <v>4</v>
      </c>
      <c r="E68" s="8">
        <v>140</v>
      </c>
      <c r="F68" s="62">
        <f t="shared" si="1"/>
        <v>560</v>
      </c>
    </row>
    <row r="69" spans="1:6" x14ac:dyDescent="0.25">
      <c r="A69" s="61" t="s">
        <v>133</v>
      </c>
      <c r="B69" s="6" t="s">
        <v>134</v>
      </c>
      <c r="C69" s="5" t="s">
        <v>135</v>
      </c>
      <c r="D69" s="7">
        <v>30</v>
      </c>
      <c r="E69" s="8">
        <v>4.9000000000000004</v>
      </c>
      <c r="F69" s="62">
        <f t="shared" si="1"/>
        <v>147</v>
      </c>
    </row>
    <row r="70" spans="1:6" x14ac:dyDescent="0.25">
      <c r="A70" s="61" t="s">
        <v>136</v>
      </c>
      <c r="B70" s="6" t="s">
        <v>137</v>
      </c>
      <c r="C70" s="5" t="s">
        <v>135</v>
      </c>
      <c r="D70" s="7">
        <v>30</v>
      </c>
      <c r="E70" s="8">
        <v>8.4</v>
      </c>
      <c r="F70" s="62">
        <f t="shared" si="1"/>
        <v>252</v>
      </c>
    </row>
    <row r="71" spans="1:6" x14ac:dyDescent="0.25">
      <c r="A71" s="61" t="s">
        <v>138</v>
      </c>
      <c r="B71" s="6" t="s">
        <v>139</v>
      </c>
      <c r="C71" s="5" t="s">
        <v>135</v>
      </c>
      <c r="D71" s="7">
        <v>40</v>
      </c>
      <c r="E71" s="8">
        <v>18</v>
      </c>
      <c r="F71" s="62">
        <f t="shared" si="1"/>
        <v>720</v>
      </c>
    </row>
    <row r="72" spans="1:6" x14ac:dyDescent="0.25">
      <c r="A72" s="61" t="s">
        <v>140</v>
      </c>
      <c r="B72" s="6" t="s">
        <v>141</v>
      </c>
      <c r="C72" s="5" t="s">
        <v>135</v>
      </c>
      <c r="D72" s="7">
        <v>40</v>
      </c>
      <c r="E72" s="8">
        <v>50</v>
      </c>
      <c r="F72" s="62">
        <f t="shared" si="1"/>
        <v>2000</v>
      </c>
    </row>
    <row r="73" spans="1:6" x14ac:dyDescent="0.25">
      <c r="A73" s="61" t="s">
        <v>142</v>
      </c>
      <c r="B73" s="6" t="s">
        <v>143</v>
      </c>
      <c r="C73" s="5" t="s">
        <v>25</v>
      </c>
      <c r="D73" s="7">
        <v>30</v>
      </c>
      <c r="E73" s="8">
        <v>1.67</v>
      </c>
      <c r="F73" s="62">
        <f t="shared" si="1"/>
        <v>50.1</v>
      </c>
    </row>
    <row r="74" spans="1:6" x14ac:dyDescent="0.25">
      <c r="A74" s="61" t="s">
        <v>144</v>
      </c>
      <c r="B74" s="6" t="s">
        <v>145</v>
      </c>
      <c r="C74" s="5" t="s">
        <v>25</v>
      </c>
      <c r="D74" s="7">
        <v>15</v>
      </c>
      <c r="E74" s="8">
        <v>1.6</v>
      </c>
      <c r="F74" s="62">
        <f t="shared" si="1"/>
        <v>24</v>
      </c>
    </row>
    <row r="75" spans="1:6" x14ac:dyDescent="0.25">
      <c r="A75" s="61" t="s">
        <v>146</v>
      </c>
      <c r="B75" s="6" t="s">
        <v>147</v>
      </c>
      <c r="C75" s="5" t="s">
        <v>25</v>
      </c>
      <c r="D75" s="7">
        <v>60</v>
      </c>
      <c r="E75" s="8">
        <v>1.6</v>
      </c>
      <c r="F75" s="62">
        <f t="shared" si="1"/>
        <v>96</v>
      </c>
    </row>
    <row r="76" spans="1:6" x14ac:dyDescent="0.25">
      <c r="A76" s="61" t="s">
        <v>148</v>
      </c>
      <c r="B76" s="6" t="s">
        <v>149</v>
      </c>
      <c r="C76" s="5" t="s">
        <v>25</v>
      </c>
      <c r="D76" s="7">
        <v>500</v>
      </c>
      <c r="E76" s="8">
        <v>18</v>
      </c>
      <c r="F76" s="62">
        <f t="shared" si="1"/>
        <v>9000</v>
      </c>
    </row>
    <row r="77" spans="1:6" x14ac:dyDescent="0.25">
      <c r="A77" s="61" t="s">
        <v>150</v>
      </c>
      <c r="B77" s="6" t="s">
        <v>151</v>
      </c>
      <c r="C77" s="5" t="s">
        <v>25</v>
      </c>
      <c r="D77" s="7">
        <v>70</v>
      </c>
      <c r="E77" s="8">
        <v>11.32</v>
      </c>
      <c r="F77" s="62">
        <f t="shared" si="1"/>
        <v>792.4</v>
      </c>
    </row>
    <row r="78" spans="1:6" x14ac:dyDescent="0.25">
      <c r="A78" s="61" t="s">
        <v>152</v>
      </c>
      <c r="B78" s="6" t="s">
        <v>153</v>
      </c>
      <c r="C78" s="5" t="s">
        <v>52</v>
      </c>
      <c r="D78" s="7">
        <v>200</v>
      </c>
      <c r="E78" s="8">
        <v>2</v>
      </c>
      <c r="F78" s="62">
        <f t="shared" si="1"/>
        <v>400</v>
      </c>
    </row>
    <row r="79" spans="1:6" x14ac:dyDescent="0.25">
      <c r="A79" s="61" t="s">
        <v>154</v>
      </c>
      <c r="B79" s="6" t="s">
        <v>155</v>
      </c>
      <c r="C79" s="5" t="s">
        <v>25</v>
      </c>
      <c r="D79" s="7">
        <v>180</v>
      </c>
      <c r="E79" s="8">
        <v>6</v>
      </c>
      <c r="F79" s="62">
        <f t="shared" ref="F79:F118" si="2">ROUND(D79*E79,2)</f>
        <v>1080</v>
      </c>
    </row>
    <row r="80" spans="1:6" x14ac:dyDescent="0.25">
      <c r="A80" s="61" t="s">
        <v>156</v>
      </c>
      <c r="B80" s="6" t="s">
        <v>157</v>
      </c>
      <c r="C80" s="5" t="s">
        <v>25</v>
      </c>
      <c r="D80" s="7">
        <v>120</v>
      </c>
      <c r="E80" s="8">
        <v>34.54</v>
      </c>
      <c r="F80" s="62">
        <f t="shared" si="2"/>
        <v>4144.8</v>
      </c>
    </row>
    <row r="81" spans="1:6" x14ac:dyDescent="0.25">
      <c r="A81" s="61" t="s">
        <v>158</v>
      </c>
      <c r="B81" s="6" t="s">
        <v>159</v>
      </c>
      <c r="C81" s="5" t="s">
        <v>25</v>
      </c>
      <c r="D81" s="7">
        <v>120</v>
      </c>
      <c r="E81" s="8">
        <v>35.340000000000003</v>
      </c>
      <c r="F81" s="62">
        <f t="shared" si="2"/>
        <v>4240.8</v>
      </c>
    </row>
    <row r="82" spans="1:6" x14ac:dyDescent="0.25">
      <c r="A82" s="61" t="s">
        <v>160</v>
      </c>
      <c r="B82" s="6" t="s">
        <v>161</v>
      </c>
      <c r="C82" s="5" t="s">
        <v>25</v>
      </c>
      <c r="D82" s="7">
        <v>80</v>
      </c>
      <c r="E82" s="8">
        <v>28</v>
      </c>
      <c r="F82" s="62">
        <f t="shared" si="2"/>
        <v>2240</v>
      </c>
    </row>
    <row r="83" spans="1:6" x14ac:dyDescent="0.25">
      <c r="A83" s="61" t="s">
        <v>162</v>
      </c>
      <c r="B83" s="6" t="s">
        <v>163</v>
      </c>
      <c r="C83" s="5" t="s">
        <v>25</v>
      </c>
      <c r="D83" s="7">
        <v>60</v>
      </c>
      <c r="E83" s="8">
        <v>11.9</v>
      </c>
      <c r="F83" s="62">
        <f t="shared" si="2"/>
        <v>714</v>
      </c>
    </row>
    <row r="84" spans="1:6" x14ac:dyDescent="0.25">
      <c r="A84" s="61" t="s">
        <v>164</v>
      </c>
      <c r="B84" s="6" t="s">
        <v>165</v>
      </c>
      <c r="C84" s="5" t="s">
        <v>25</v>
      </c>
      <c r="D84" s="7">
        <v>30</v>
      </c>
      <c r="E84" s="8">
        <v>13.5</v>
      </c>
      <c r="F84" s="62">
        <f t="shared" si="2"/>
        <v>405</v>
      </c>
    </row>
    <row r="85" spans="1:6" x14ac:dyDescent="0.25">
      <c r="A85" s="61" t="s">
        <v>166</v>
      </c>
      <c r="B85" s="6" t="s">
        <v>167</v>
      </c>
      <c r="C85" s="5" t="s">
        <v>25</v>
      </c>
      <c r="D85" s="7">
        <v>40</v>
      </c>
      <c r="E85" s="8">
        <v>22</v>
      </c>
      <c r="F85" s="62">
        <f t="shared" si="2"/>
        <v>880</v>
      </c>
    </row>
    <row r="86" spans="1:6" x14ac:dyDescent="0.25">
      <c r="A86" s="61" t="s">
        <v>168</v>
      </c>
      <c r="B86" s="6" t="s">
        <v>169</v>
      </c>
      <c r="C86" s="5" t="s">
        <v>25</v>
      </c>
      <c r="D86" s="7">
        <v>100</v>
      </c>
      <c r="E86" s="8">
        <v>16</v>
      </c>
      <c r="F86" s="62">
        <f t="shared" si="2"/>
        <v>1600</v>
      </c>
    </row>
    <row r="87" spans="1:6" x14ac:dyDescent="0.25">
      <c r="A87" s="61" t="s">
        <v>170</v>
      </c>
      <c r="B87" s="6" t="s">
        <v>171</v>
      </c>
      <c r="C87" s="5" t="s">
        <v>25</v>
      </c>
      <c r="D87" s="7">
        <v>90</v>
      </c>
      <c r="E87" s="8">
        <v>3.8</v>
      </c>
      <c r="F87" s="62">
        <f t="shared" si="2"/>
        <v>342</v>
      </c>
    </row>
    <row r="88" spans="1:6" x14ac:dyDescent="0.25">
      <c r="A88" s="61" t="s">
        <v>172</v>
      </c>
      <c r="B88" s="6" t="s">
        <v>173</v>
      </c>
      <c r="C88" s="5" t="s">
        <v>25</v>
      </c>
      <c r="D88" s="7">
        <v>170</v>
      </c>
      <c r="E88" s="8">
        <v>3.97</v>
      </c>
      <c r="F88" s="62">
        <f t="shared" si="2"/>
        <v>674.9</v>
      </c>
    </row>
    <row r="89" spans="1:6" x14ac:dyDescent="0.25">
      <c r="A89" s="61" t="s">
        <v>174</v>
      </c>
      <c r="B89" s="6" t="s">
        <v>175</v>
      </c>
      <c r="C89" s="5" t="s">
        <v>25</v>
      </c>
      <c r="D89" s="7">
        <v>8</v>
      </c>
      <c r="E89" s="8">
        <v>0.8</v>
      </c>
      <c r="F89" s="62">
        <f t="shared" si="2"/>
        <v>6.4</v>
      </c>
    </row>
    <row r="90" spans="1:6" x14ac:dyDescent="0.25">
      <c r="A90" s="61" t="s">
        <v>176</v>
      </c>
      <c r="B90" s="6" t="s">
        <v>177</v>
      </c>
      <c r="C90" s="5" t="s">
        <v>25</v>
      </c>
      <c r="D90" s="7">
        <v>30</v>
      </c>
      <c r="E90" s="8">
        <v>0.92</v>
      </c>
      <c r="F90" s="62">
        <f t="shared" si="2"/>
        <v>27.6</v>
      </c>
    </row>
    <row r="91" spans="1:6" x14ac:dyDescent="0.25">
      <c r="A91" s="61" t="s">
        <v>178</v>
      </c>
      <c r="B91" s="6" t="s">
        <v>179</v>
      </c>
      <c r="C91" s="5" t="s">
        <v>25</v>
      </c>
      <c r="D91" s="7">
        <v>28</v>
      </c>
      <c r="E91" s="8">
        <v>9.6300000000000008</v>
      </c>
      <c r="F91" s="62">
        <f t="shared" si="2"/>
        <v>269.64</v>
      </c>
    </row>
    <row r="92" spans="1:6" x14ac:dyDescent="0.25">
      <c r="A92" s="61" t="s">
        <v>180</v>
      </c>
      <c r="B92" s="6" t="s">
        <v>181</v>
      </c>
      <c r="C92" s="5" t="s">
        <v>25</v>
      </c>
      <c r="D92" s="7">
        <v>24</v>
      </c>
      <c r="E92" s="8">
        <v>17.48</v>
      </c>
      <c r="F92" s="62">
        <f t="shared" si="2"/>
        <v>419.52</v>
      </c>
    </row>
    <row r="93" spans="1:6" x14ac:dyDescent="0.25">
      <c r="A93" s="61" t="s">
        <v>182</v>
      </c>
      <c r="B93" s="6" t="s">
        <v>183</v>
      </c>
      <c r="C93" s="5" t="s">
        <v>25</v>
      </c>
      <c r="D93" s="7">
        <v>90</v>
      </c>
      <c r="E93" s="8">
        <v>9.5399999999999991</v>
      </c>
      <c r="F93" s="62">
        <f t="shared" si="2"/>
        <v>858.6</v>
      </c>
    </row>
    <row r="94" spans="1:6" x14ac:dyDescent="0.25">
      <c r="A94" s="61" t="s">
        <v>184</v>
      </c>
      <c r="B94" s="6" t="s">
        <v>185</v>
      </c>
      <c r="C94" s="5" t="s">
        <v>186</v>
      </c>
      <c r="D94" s="7">
        <v>50</v>
      </c>
      <c r="E94" s="8">
        <v>14</v>
      </c>
      <c r="F94" s="62">
        <f t="shared" si="2"/>
        <v>700</v>
      </c>
    </row>
    <row r="95" spans="1:6" x14ac:dyDescent="0.25">
      <c r="A95" s="61" t="s">
        <v>187</v>
      </c>
      <c r="B95" s="6" t="s">
        <v>188</v>
      </c>
      <c r="C95" s="5" t="s">
        <v>25</v>
      </c>
      <c r="D95" s="7">
        <v>90</v>
      </c>
      <c r="E95" s="8">
        <v>8</v>
      </c>
      <c r="F95" s="62">
        <f t="shared" si="2"/>
        <v>720</v>
      </c>
    </row>
    <row r="96" spans="1:6" ht="30" x14ac:dyDescent="0.25">
      <c r="A96" s="61" t="s">
        <v>189</v>
      </c>
      <c r="B96" s="6" t="s">
        <v>190</v>
      </c>
      <c r="C96" s="5" t="s">
        <v>25</v>
      </c>
      <c r="D96" s="7">
        <v>80</v>
      </c>
      <c r="E96" s="8">
        <v>3.8</v>
      </c>
      <c r="F96" s="62">
        <f t="shared" si="2"/>
        <v>304</v>
      </c>
    </row>
    <row r="97" spans="1:6" ht="30" x14ac:dyDescent="0.25">
      <c r="A97" s="61" t="s">
        <v>191</v>
      </c>
      <c r="B97" s="6" t="s">
        <v>192</v>
      </c>
      <c r="C97" s="5" t="s">
        <v>25</v>
      </c>
      <c r="D97" s="7">
        <v>240</v>
      </c>
      <c r="E97" s="8">
        <v>8.9499999999999993</v>
      </c>
      <c r="F97" s="62">
        <f t="shared" si="2"/>
        <v>2148</v>
      </c>
    </row>
    <row r="98" spans="1:6" ht="30" x14ac:dyDescent="0.25">
      <c r="A98" s="61" t="s">
        <v>193</v>
      </c>
      <c r="B98" s="6" t="s">
        <v>194</v>
      </c>
      <c r="C98" s="5" t="s">
        <v>25</v>
      </c>
      <c r="D98" s="7">
        <v>100</v>
      </c>
      <c r="E98" s="8">
        <v>8.6</v>
      </c>
      <c r="F98" s="62">
        <f t="shared" si="2"/>
        <v>860</v>
      </c>
    </row>
    <row r="99" spans="1:6" ht="30" x14ac:dyDescent="0.25">
      <c r="A99" s="61" t="s">
        <v>195</v>
      </c>
      <c r="B99" s="6" t="s">
        <v>196</v>
      </c>
      <c r="C99" s="5" t="s">
        <v>25</v>
      </c>
      <c r="D99" s="7">
        <v>100</v>
      </c>
      <c r="E99" s="8">
        <v>9.5</v>
      </c>
      <c r="F99" s="62">
        <f t="shared" si="2"/>
        <v>950</v>
      </c>
    </row>
    <row r="100" spans="1:6" ht="30" x14ac:dyDescent="0.25">
      <c r="A100" s="61" t="s">
        <v>197</v>
      </c>
      <c r="B100" s="6" t="s">
        <v>198</v>
      </c>
      <c r="C100" s="5" t="s">
        <v>25</v>
      </c>
      <c r="D100" s="7">
        <v>100</v>
      </c>
      <c r="E100" s="8">
        <v>10.17</v>
      </c>
      <c r="F100" s="62">
        <f t="shared" si="2"/>
        <v>1017</v>
      </c>
    </row>
    <row r="101" spans="1:6" ht="30" x14ac:dyDescent="0.25">
      <c r="A101" s="61" t="s">
        <v>199</v>
      </c>
      <c r="B101" s="6" t="s">
        <v>200</v>
      </c>
      <c r="C101" s="5" t="s">
        <v>25</v>
      </c>
      <c r="D101" s="7">
        <v>100</v>
      </c>
      <c r="E101" s="8">
        <v>12</v>
      </c>
      <c r="F101" s="62">
        <f t="shared" si="2"/>
        <v>1200</v>
      </c>
    </row>
    <row r="102" spans="1:6" ht="30" x14ac:dyDescent="0.25">
      <c r="A102" s="61" t="s">
        <v>201</v>
      </c>
      <c r="B102" s="6" t="s">
        <v>202</v>
      </c>
      <c r="C102" s="5" t="s">
        <v>25</v>
      </c>
      <c r="D102" s="7">
        <v>48</v>
      </c>
      <c r="E102" s="8">
        <v>135</v>
      </c>
      <c r="F102" s="62">
        <f t="shared" si="2"/>
        <v>6480</v>
      </c>
    </row>
    <row r="103" spans="1:6" x14ac:dyDescent="0.25">
      <c r="A103" s="61" t="s">
        <v>203</v>
      </c>
      <c r="B103" s="6" t="s">
        <v>204</v>
      </c>
      <c r="C103" s="5" t="s">
        <v>25</v>
      </c>
      <c r="D103" s="7">
        <v>90</v>
      </c>
      <c r="E103" s="8">
        <v>13</v>
      </c>
      <c r="F103" s="62">
        <f t="shared" si="2"/>
        <v>1170</v>
      </c>
    </row>
    <row r="104" spans="1:6" x14ac:dyDescent="0.25">
      <c r="A104" s="61" t="s">
        <v>205</v>
      </c>
      <c r="B104" s="6" t="s">
        <v>206</v>
      </c>
      <c r="C104" s="5" t="s">
        <v>25</v>
      </c>
      <c r="D104" s="7">
        <v>70</v>
      </c>
      <c r="E104" s="8">
        <v>5.4</v>
      </c>
      <c r="F104" s="62">
        <f t="shared" si="2"/>
        <v>378</v>
      </c>
    </row>
    <row r="105" spans="1:6" x14ac:dyDescent="0.25">
      <c r="A105" s="61" t="s">
        <v>207</v>
      </c>
      <c r="B105" s="6" t="s">
        <v>208</v>
      </c>
      <c r="C105" s="5" t="s">
        <v>25</v>
      </c>
      <c r="D105" s="8">
        <v>20</v>
      </c>
      <c r="E105" s="8">
        <v>2175</v>
      </c>
      <c r="F105" s="62">
        <f t="shared" si="2"/>
        <v>43500</v>
      </c>
    </row>
    <row r="106" spans="1:6" x14ac:dyDescent="0.25">
      <c r="A106" s="61" t="s">
        <v>209</v>
      </c>
      <c r="B106" s="6" t="s">
        <v>210</v>
      </c>
      <c r="C106" s="5" t="s">
        <v>25</v>
      </c>
      <c r="D106" s="8">
        <v>4</v>
      </c>
      <c r="E106" s="8">
        <v>3230</v>
      </c>
      <c r="F106" s="62">
        <f t="shared" si="2"/>
        <v>12920</v>
      </c>
    </row>
    <row r="107" spans="1:6" x14ac:dyDescent="0.25">
      <c r="A107" s="61" t="s">
        <v>211</v>
      </c>
      <c r="B107" s="6" t="s">
        <v>212</v>
      </c>
      <c r="C107" s="5" t="s">
        <v>25</v>
      </c>
      <c r="D107" s="8">
        <v>50</v>
      </c>
      <c r="E107" s="8">
        <v>975</v>
      </c>
      <c r="F107" s="62">
        <f t="shared" si="2"/>
        <v>48750</v>
      </c>
    </row>
    <row r="108" spans="1:6" x14ac:dyDescent="0.25">
      <c r="A108" s="61" t="s">
        <v>213</v>
      </c>
      <c r="B108" s="6" t="s">
        <v>214</v>
      </c>
      <c r="C108" s="5" t="s">
        <v>25</v>
      </c>
      <c r="D108" s="8">
        <v>30</v>
      </c>
      <c r="E108" s="8">
        <v>1425</v>
      </c>
      <c r="F108" s="62">
        <f t="shared" si="2"/>
        <v>42750</v>
      </c>
    </row>
    <row r="109" spans="1:6" x14ac:dyDescent="0.25">
      <c r="A109" s="61" t="s">
        <v>215</v>
      </c>
      <c r="B109" s="6" t="s">
        <v>216</v>
      </c>
      <c r="C109" s="5" t="s">
        <v>25</v>
      </c>
      <c r="D109" s="7">
        <v>60</v>
      </c>
      <c r="E109" s="8">
        <v>0.8</v>
      </c>
      <c r="F109" s="62">
        <f t="shared" si="2"/>
        <v>48</v>
      </c>
    </row>
    <row r="110" spans="1:6" ht="105" x14ac:dyDescent="0.25">
      <c r="A110" s="61" t="s">
        <v>217</v>
      </c>
      <c r="B110" s="6" t="s">
        <v>218</v>
      </c>
      <c r="C110" s="5" t="s">
        <v>25</v>
      </c>
      <c r="D110" s="7">
        <v>20</v>
      </c>
      <c r="E110" s="8">
        <v>480</v>
      </c>
      <c r="F110" s="62">
        <f t="shared" si="2"/>
        <v>9600</v>
      </c>
    </row>
    <row r="111" spans="1:6" ht="30" x14ac:dyDescent="0.25">
      <c r="A111" s="61" t="s">
        <v>219</v>
      </c>
      <c r="B111" s="6" t="s">
        <v>220</v>
      </c>
      <c r="C111" s="5" t="s">
        <v>25</v>
      </c>
      <c r="D111" s="7">
        <v>6</v>
      </c>
      <c r="E111" s="8">
        <v>186</v>
      </c>
      <c r="F111" s="62">
        <f t="shared" si="2"/>
        <v>1116</v>
      </c>
    </row>
    <row r="112" spans="1:6" ht="30" x14ac:dyDescent="0.25">
      <c r="A112" s="66">
        <v>2100</v>
      </c>
      <c r="B112" s="6" t="s">
        <v>221</v>
      </c>
      <c r="C112" s="5" t="s">
        <v>25</v>
      </c>
      <c r="D112" s="7">
        <v>6</v>
      </c>
      <c r="E112" s="8">
        <v>295</v>
      </c>
      <c r="F112" s="62">
        <f t="shared" si="2"/>
        <v>1770</v>
      </c>
    </row>
    <row r="113" spans="1:6" x14ac:dyDescent="0.25">
      <c r="A113" s="66">
        <v>2101</v>
      </c>
      <c r="B113" s="6" t="s">
        <v>222</v>
      </c>
      <c r="C113" s="5" t="s">
        <v>25</v>
      </c>
      <c r="D113" s="7">
        <v>80</v>
      </c>
      <c r="E113" s="8">
        <v>1.85</v>
      </c>
      <c r="F113" s="62">
        <f t="shared" si="2"/>
        <v>148</v>
      </c>
    </row>
    <row r="114" spans="1:6" x14ac:dyDescent="0.25">
      <c r="A114" s="66">
        <v>2102</v>
      </c>
      <c r="B114" s="6" t="s">
        <v>223</v>
      </c>
      <c r="C114" s="5" t="s">
        <v>25</v>
      </c>
      <c r="D114" s="7">
        <v>100</v>
      </c>
      <c r="E114" s="8">
        <v>2.4</v>
      </c>
      <c r="F114" s="62">
        <f t="shared" si="2"/>
        <v>240</v>
      </c>
    </row>
    <row r="115" spans="1:6" x14ac:dyDescent="0.25">
      <c r="A115" s="66">
        <v>2103</v>
      </c>
      <c r="B115" s="6" t="s">
        <v>224</v>
      </c>
      <c r="C115" s="5" t="s">
        <v>25</v>
      </c>
      <c r="D115" s="7">
        <v>60</v>
      </c>
      <c r="E115" s="8">
        <v>4.5999999999999996</v>
      </c>
      <c r="F115" s="62">
        <f t="shared" si="2"/>
        <v>276</v>
      </c>
    </row>
    <row r="116" spans="1:6" x14ac:dyDescent="0.25">
      <c r="A116" s="66">
        <v>2104</v>
      </c>
      <c r="B116" s="6" t="s">
        <v>225</v>
      </c>
      <c r="C116" s="5" t="s">
        <v>25</v>
      </c>
      <c r="D116" s="7">
        <v>30</v>
      </c>
      <c r="E116" s="8">
        <v>1.74</v>
      </c>
      <c r="F116" s="62">
        <f t="shared" si="2"/>
        <v>52.2</v>
      </c>
    </row>
    <row r="117" spans="1:6" x14ac:dyDescent="0.25">
      <c r="A117" s="66">
        <v>2105</v>
      </c>
      <c r="B117" s="6" t="s">
        <v>226</v>
      </c>
      <c r="C117" s="5" t="s">
        <v>25</v>
      </c>
      <c r="D117" s="7">
        <v>30</v>
      </c>
      <c r="E117" s="8">
        <v>27</v>
      </c>
      <c r="F117" s="62">
        <f t="shared" si="2"/>
        <v>810</v>
      </c>
    </row>
    <row r="118" spans="1:6" x14ac:dyDescent="0.25">
      <c r="A118" s="66">
        <v>2106</v>
      </c>
      <c r="B118" s="6" t="s">
        <v>227</v>
      </c>
      <c r="C118" s="5" t="s">
        <v>25</v>
      </c>
      <c r="D118" s="7">
        <v>30</v>
      </c>
      <c r="E118" s="8">
        <v>27</v>
      </c>
      <c r="F118" s="62">
        <f t="shared" si="2"/>
        <v>810</v>
      </c>
    </row>
    <row r="119" spans="1:6" ht="15.75" thickBot="1" x14ac:dyDescent="0.3">
      <c r="A119" s="67"/>
      <c r="B119" s="68"/>
      <c r="C119" s="54"/>
      <c r="D119" s="69"/>
      <c r="E119" s="54"/>
      <c r="F119" s="70"/>
    </row>
    <row r="120" spans="1:6" ht="27" customHeight="1" thickBot="1" x14ac:dyDescent="0.3">
      <c r="A120" s="40"/>
      <c r="B120" s="41" t="s">
        <v>228</v>
      </c>
      <c r="C120" s="42"/>
      <c r="D120" s="43"/>
      <c r="E120" s="44" t="s">
        <v>229</v>
      </c>
      <c r="F120" s="45">
        <f>F14+F7</f>
        <v>698999.50000000012</v>
      </c>
    </row>
    <row r="121" spans="1:6" x14ac:dyDescent="0.25">
      <c r="A121" s="46"/>
      <c r="B121" s="47" t="s">
        <v>230</v>
      </c>
      <c r="C121" s="48" t="s">
        <v>231</v>
      </c>
      <c r="D121" s="49">
        <v>0.29470000000000002</v>
      </c>
      <c r="E121" s="50" t="s">
        <v>229</v>
      </c>
      <c r="F121" s="15">
        <f>F120-F122</f>
        <v>159106.47458870779</v>
      </c>
    </row>
    <row r="122" spans="1:6" x14ac:dyDescent="0.25">
      <c r="A122" s="51"/>
      <c r="B122" s="13" t="s">
        <v>232</v>
      </c>
      <c r="C122" s="14"/>
      <c r="D122" s="14"/>
      <c r="E122" s="5" t="s">
        <v>229</v>
      </c>
      <c r="F122" s="16">
        <f>F120/(1+D121)</f>
        <v>539893.02541129233</v>
      </c>
    </row>
    <row r="123" spans="1:6" x14ac:dyDescent="0.25">
      <c r="A123" s="51"/>
      <c r="B123" s="13" t="s">
        <v>233</v>
      </c>
      <c r="C123" s="14"/>
      <c r="D123" s="14"/>
      <c r="E123" s="5" t="s">
        <v>234</v>
      </c>
      <c r="F123" s="17">
        <v>87.31</v>
      </c>
    </row>
    <row r="124" spans="1:6" x14ac:dyDescent="0.25">
      <c r="A124" s="51"/>
      <c r="B124" s="13" t="s">
        <v>235</v>
      </c>
      <c r="C124" s="14"/>
      <c r="D124" s="14"/>
      <c r="E124" s="5" t="s">
        <v>236</v>
      </c>
      <c r="F124" s="17">
        <v>9460</v>
      </c>
    </row>
    <row r="125" spans="1:6" ht="15.75" thickBot="1" x14ac:dyDescent="0.3">
      <c r="A125" s="52"/>
      <c r="B125" s="53" t="s">
        <v>237</v>
      </c>
      <c r="C125" s="53"/>
      <c r="D125" s="53"/>
      <c r="E125" s="54" t="s">
        <v>238</v>
      </c>
      <c r="F125" s="18">
        <f>F120/F124</f>
        <v>73.890010570824543</v>
      </c>
    </row>
  </sheetData>
  <protectedRanges>
    <protectedRange password="CC29" sqref="F121 F123:F125" name="Intervalo1_3_1"/>
    <protectedRange password="CC29" sqref="F122" name="Intervalo1_1_2_1_1"/>
    <protectedRange password="CC29" sqref="A1 C1:F6 A2 A3 A4 A5:B6" name="Intervalo1"/>
  </protectedRanges>
  <mergeCells count="5">
    <mergeCell ref="A4:D4"/>
    <mergeCell ref="E1:F4"/>
    <mergeCell ref="A1:D1"/>
    <mergeCell ref="A2:D2"/>
    <mergeCell ref="A3:D3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9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CLC-001</dc:creator>
  <cp:lastModifiedBy>CLC-001</cp:lastModifiedBy>
  <cp:lastPrinted>2015-07-14T12:49:46Z</cp:lastPrinted>
  <dcterms:created xsi:type="dcterms:W3CDTF">2015-07-14T12:31:33Z</dcterms:created>
  <dcterms:modified xsi:type="dcterms:W3CDTF">2015-07-14T12:50:11Z</dcterms:modified>
</cp:coreProperties>
</file>