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pl-augusto\clc_novo\_CPL_2016\PREGÃO_028_2016 - Materiais para Manutenção Predial\"/>
    </mc:Choice>
  </mc:AlternateContent>
  <bookViews>
    <workbookView xWindow="0" yWindow="90" windowWidth="15390" windowHeight="8580"/>
  </bookViews>
  <sheets>
    <sheet name="Pregão_MATERIAIS 2015" sheetId="1" r:id="rId1"/>
    <sheet name="BDI - TCU (2016)" sheetId="2" r:id="rId2"/>
  </sheets>
  <externalReferences>
    <externalReference r:id="rId3"/>
  </externalReferences>
  <definedNames>
    <definedName name="_xlnm._FilterDatabase" localSheetId="0" hidden="1">'Pregão_MATERIAIS 2015'!$A$8:$J$8</definedName>
    <definedName name="_xlnm.Print_Area" localSheetId="1">'BDI - TCU (2016)'!$A$1:$D$20</definedName>
    <definedName name="_xlnm.Print_Area" localSheetId="0">'Pregão_MATERIAIS 2015'!$A$1:$G$358</definedName>
    <definedName name="BDI">[1]INSUMOS!$D$11</definedName>
    <definedName name="e" localSheetId="1">#REF!</definedName>
    <definedName name="e">#REF!</definedName>
    <definedName name="INSUMOS">[1]INSUMOS!$A$1:$D$65536</definedName>
    <definedName name="PLANILHA">[1]QUANTITATIVO!$B$1:$G$65536</definedName>
    <definedName name="SERVICOS">[1]COMPOSICAO!$A$1:$I$65536</definedName>
    <definedName name="_xlnm.Print_Titles" localSheetId="0">'Pregão_MATERIAIS 2015'!$1:$9</definedName>
  </definedNames>
  <calcPr calcId="152511"/>
</workbook>
</file>

<file path=xl/calcChain.xml><?xml version="1.0" encoding="utf-8"?>
<calcChain xmlns="http://schemas.openxmlformats.org/spreadsheetml/2006/main">
  <c r="D17" i="2" l="1"/>
  <c r="E177" i="1"/>
  <c r="G261" i="1"/>
  <c r="G255" i="1"/>
  <c r="G254" i="1"/>
  <c r="G253" i="1"/>
  <c r="G252" i="1"/>
  <c r="G251" i="1"/>
  <c r="G248" i="1"/>
  <c r="G235" i="1"/>
  <c r="G192"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37" i="1"/>
  <c r="G135" i="1"/>
  <c r="G133" i="1"/>
  <c r="G132" i="1"/>
  <c r="G131" i="1"/>
  <c r="G129" i="1"/>
  <c r="G128" i="1"/>
  <c r="G127" i="1"/>
  <c r="G125" i="1"/>
  <c r="G123" i="1"/>
  <c r="G121" i="1"/>
  <c r="G119" i="1"/>
  <c r="G117" i="1"/>
  <c r="G116" i="1"/>
  <c r="G115" i="1"/>
  <c r="G113" i="1"/>
  <c r="G112" i="1"/>
  <c r="G111" i="1"/>
  <c r="G136" i="1"/>
  <c r="G134" i="1"/>
  <c r="G130" i="1"/>
  <c r="G126" i="1"/>
  <c r="G124" i="1"/>
  <c r="G122" i="1"/>
  <c r="G120" i="1"/>
  <c r="G118" i="1"/>
  <c r="G114" i="1"/>
  <c r="G109" i="1"/>
  <c r="G108" i="1"/>
  <c r="G107" i="1"/>
  <c r="G106" i="1"/>
  <c r="G105" i="1"/>
  <c r="G104" i="1"/>
  <c r="G88" i="1"/>
  <c r="G76" i="1"/>
  <c r="G65" i="1"/>
  <c r="G40" i="1"/>
  <c r="G6" i="1" l="1"/>
  <c r="G95" i="1" l="1"/>
  <c r="G94" i="1"/>
  <c r="G342" i="1"/>
  <c r="G351" i="1"/>
  <c r="G350" i="1"/>
  <c r="G349" i="1"/>
  <c r="G348" i="1"/>
  <c r="G354" i="1"/>
  <c r="G355" i="1"/>
  <c r="G356" i="1"/>
  <c r="G138" i="1"/>
  <c r="G193" i="1"/>
  <c r="G276" i="1"/>
  <c r="G346" i="1"/>
  <c r="G256" i="1"/>
  <c r="G347" i="1"/>
  <c r="G345" i="1"/>
  <c r="G24" i="1"/>
  <c r="G54" i="1"/>
  <c r="G70" i="1"/>
  <c r="G80" i="1"/>
  <c r="G92" i="1"/>
  <c r="G101" i="1"/>
  <c r="G179" i="1"/>
  <c r="G191" i="1"/>
  <c r="G206" i="1"/>
  <c r="G214" i="1"/>
  <c r="G226" i="1"/>
  <c r="G240" i="1"/>
  <c r="G264" i="1"/>
  <c r="G277" i="1"/>
  <c r="G293" i="1"/>
  <c r="G305" i="1"/>
  <c r="G317" i="1"/>
  <c r="G329" i="1"/>
  <c r="G341" i="1"/>
  <c r="G13" i="1"/>
  <c r="G23" i="1"/>
  <c r="G29" i="1"/>
  <c r="G35" i="1"/>
  <c r="G39" i="1"/>
  <c r="G45" i="1"/>
  <c r="G49" i="1"/>
  <c r="G53" i="1"/>
  <c r="G57" i="1"/>
  <c r="G61" i="1"/>
  <c r="G69" i="1"/>
  <c r="G73" i="1"/>
  <c r="G79" i="1"/>
  <c r="G83" i="1"/>
  <c r="G87" i="1"/>
  <c r="G91" i="1"/>
  <c r="G100" i="1"/>
  <c r="G142" i="1"/>
  <c r="G178" i="1"/>
  <c r="G182" i="1"/>
  <c r="G186" i="1"/>
  <c r="G190" i="1"/>
  <c r="G197" i="1"/>
  <c r="G201" i="1"/>
  <c r="G205" i="1"/>
  <c r="G209" i="1"/>
  <c r="G213" i="1"/>
  <c r="G217" i="1"/>
  <c r="G221" i="1"/>
  <c r="G225" i="1"/>
  <c r="G231" i="1"/>
  <c r="G239" i="1"/>
  <c r="G243" i="1"/>
  <c r="G247" i="1"/>
  <c r="G259" i="1"/>
  <c r="G263" i="1"/>
  <c r="G267" i="1"/>
  <c r="G271" i="1"/>
  <c r="G275" i="1"/>
  <c r="G280" i="1"/>
  <c r="G284" i="1"/>
  <c r="G288" i="1"/>
  <c r="G292" i="1"/>
  <c r="G296" i="1"/>
  <c r="G300" i="1"/>
  <c r="G304" i="1"/>
  <c r="G308" i="1"/>
  <c r="G312" i="1"/>
  <c r="G316" i="1"/>
  <c r="G320" i="1"/>
  <c r="G324" i="1"/>
  <c r="G328" i="1"/>
  <c r="G332" i="1"/>
  <c r="G336" i="1"/>
  <c r="G340" i="1"/>
  <c r="G344" i="1"/>
  <c r="G30" i="1"/>
  <c r="G46" i="1"/>
  <c r="G62" i="1"/>
  <c r="G187" i="1"/>
  <c r="G202" i="1"/>
  <c r="G218" i="1"/>
  <c r="G232" i="1"/>
  <c r="G244" i="1"/>
  <c r="G260" i="1"/>
  <c r="G272" i="1"/>
  <c r="G285" i="1"/>
  <c r="G297" i="1"/>
  <c r="G309" i="1"/>
  <c r="G321" i="1"/>
  <c r="G337" i="1"/>
  <c r="G14" i="1"/>
  <c r="G26" i="1"/>
  <c r="G38" i="1"/>
  <c r="G44" i="1"/>
  <c r="G52" i="1"/>
  <c r="G60" i="1"/>
  <c r="G68" i="1"/>
  <c r="G78" i="1"/>
  <c r="G90" i="1"/>
  <c r="G99" i="1"/>
  <c r="G177" i="1"/>
  <c r="G185" i="1"/>
  <c r="G196" i="1"/>
  <c r="G204" i="1"/>
  <c r="G216" i="1"/>
  <c r="G224" i="1"/>
  <c r="G234" i="1"/>
  <c r="G242" i="1"/>
  <c r="G246" i="1"/>
  <c r="G250" i="1"/>
  <c r="G262" i="1"/>
  <c r="G266" i="1"/>
  <c r="G270" i="1"/>
  <c r="G274" i="1"/>
  <c r="G279" i="1"/>
  <c r="G283" i="1"/>
  <c r="G287" i="1"/>
  <c r="G291" i="1"/>
  <c r="G295" i="1"/>
  <c r="G299" i="1"/>
  <c r="G303" i="1"/>
  <c r="G307" i="1"/>
  <c r="G311" i="1"/>
  <c r="G315" i="1"/>
  <c r="G319" i="1"/>
  <c r="G323" i="1"/>
  <c r="G327" i="1"/>
  <c r="G331" i="1"/>
  <c r="G335" i="1"/>
  <c r="G339" i="1"/>
  <c r="G343" i="1"/>
  <c r="G12" i="1"/>
  <c r="G36" i="1"/>
  <c r="G50" i="1"/>
  <c r="G58" i="1"/>
  <c r="G66" i="1"/>
  <c r="G84" i="1"/>
  <c r="G143" i="1"/>
  <c r="G183" i="1"/>
  <c r="G198" i="1"/>
  <c r="G210" i="1"/>
  <c r="G222" i="1"/>
  <c r="G236" i="1"/>
  <c r="G268" i="1"/>
  <c r="G281" i="1"/>
  <c r="G289" i="1"/>
  <c r="G301" i="1"/>
  <c r="G313" i="1"/>
  <c r="G325" i="1"/>
  <c r="G333" i="1"/>
  <c r="G18" i="1"/>
  <c r="G22" i="1"/>
  <c r="G32" i="1"/>
  <c r="G48" i="1"/>
  <c r="G56" i="1"/>
  <c r="G64" i="1"/>
  <c r="G72" i="1"/>
  <c r="G82" i="1"/>
  <c r="G86" i="1"/>
  <c r="G103" i="1"/>
  <c r="G141" i="1"/>
  <c r="G145" i="1"/>
  <c r="G181" i="1"/>
  <c r="G189" i="1"/>
  <c r="G200" i="1"/>
  <c r="G208" i="1"/>
  <c r="G212" i="1"/>
  <c r="G220" i="1"/>
  <c r="G228" i="1"/>
  <c r="G238" i="1"/>
  <c r="G11" i="1"/>
  <c r="G10" i="1" s="1"/>
  <c r="G15" i="1"/>
  <c r="G21" i="1"/>
  <c r="G25" i="1"/>
  <c r="G31" i="1"/>
  <c r="G37" i="1"/>
  <c r="G43" i="1"/>
  <c r="G47" i="1"/>
  <c r="G51" i="1"/>
  <c r="G55" i="1"/>
  <c r="G59" i="1"/>
  <c r="G63" i="1"/>
  <c r="G67" i="1"/>
  <c r="G71" i="1"/>
  <c r="G77" i="1"/>
  <c r="G81" i="1"/>
  <c r="G85" i="1"/>
  <c r="G89" i="1"/>
  <c r="G93" i="1"/>
  <c r="G98" i="1"/>
  <c r="G102" i="1"/>
  <c r="G110" i="1"/>
  <c r="G144" i="1"/>
  <c r="G180" i="1"/>
  <c r="G184" i="1"/>
  <c r="G188" i="1"/>
  <c r="G199" i="1"/>
  <c r="G203" i="1"/>
  <c r="G207" i="1"/>
  <c r="G211" i="1"/>
  <c r="G215" i="1"/>
  <c r="G219" i="1"/>
  <c r="G223" i="1"/>
  <c r="G227" i="1"/>
  <c r="G233" i="1"/>
  <c r="G237" i="1"/>
  <c r="G241" i="1"/>
  <c r="G245" i="1"/>
  <c r="G249" i="1"/>
  <c r="G265" i="1"/>
  <c r="G269" i="1"/>
  <c r="G273" i="1"/>
  <c r="G278" i="1"/>
  <c r="G282" i="1"/>
  <c r="G286" i="1"/>
  <c r="G290" i="1"/>
  <c r="G294" i="1"/>
  <c r="G298" i="1"/>
  <c r="G302" i="1"/>
  <c r="G306" i="1"/>
  <c r="G310" i="1"/>
  <c r="G314" i="1"/>
  <c r="G318" i="1"/>
  <c r="G322" i="1"/>
  <c r="G326" i="1"/>
  <c r="G330" i="1"/>
  <c r="G334" i="1"/>
  <c r="G338" i="1"/>
  <c r="G97" i="1" l="1"/>
  <c r="G20" i="1"/>
  <c r="G176" i="1"/>
  <c r="G75" i="1"/>
  <c r="G42" i="1"/>
  <c r="G140" i="1"/>
  <c r="G258" i="1"/>
  <c r="G34" i="1"/>
  <c r="G195" i="1"/>
  <c r="G230" i="1"/>
  <c r="G28" i="1"/>
  <c r="G353" i="1"/>
  <c r="G358" i="1" l="1"/>
</calcChain>
</file>

<file path=xl/sharedStrings.xml><?xml version="1.0" encoding="utf-8"?>
<sst xmlns="http://schemas.openxmlformats.org/spreadsheetml/2006/main" count="771" uniqueCount="386">
  <si>
    <t xml:space="preserve">T    O    T    A    L     </t>
  </si>
  <si>
    <t>Preço Total</t>
  </si>
  <si>
    <t>Quantidade</t>
  </si>
  <si>
    <t>Unidade</t>
  </si>
  <si>
    <t>Item</t>
  </si>
  <si>
    <t>UNIVERSIDADE FEDERAL DA PARAÍBA</t>
  </si>
  <si>
    <t>SERVIÇO</t>
  </si>
  <si>
    <t>CÓDIGO</t>
  </si>
  <si>
    <t>L</t>
  </si>
  <si>
    <t xml:space="preserve">PREFEITURA UNIVERSITÁRIA </t>
  </si>
  <si>
    <t>COORDENÇÃO DE MANUTENÇÃO E CONSERVAÇÃO</t>
  </si>
  <si>
    <t>LOCAL: CAMPUS I - UFPB</t>
  </si>
  <si>
    <t>M²</t>
  </si>
  <si>
    <t>UNID</t>
  </si>
  <si>
    <t>SERVIÇO: FORNECIMENTO DE MATERIAIS DE CONSUMO PARA MANUTENÇÃO DAS EDIFICAÇÕES NO ÂMBITO DO CAMPUS I UFPB</t>
  </si>
  <si>
    <t>CARIMBO:</t>
  </si>
  <si>
    <t>CIMENTO PORTLAND COMPOSTO CP II-32 (SACO DE 50 KG)</t>
  </si>
  <si>
    <t>AREIA GROSSA - POSTO JAZIDA/FORNECEDOR</t>
  </si>
  <si>
    <t>M³</t>
  </si>
  <si>
    <t>CAL HIDRATADA, DE 1A. QUALIDADE, PARA ARGAMASSA</t>
  </si>
  <si>
    <t>Kg</t>
  </si>
  <si>
    <t>ARGAMASSA COLANTE AC-II-E (REVESTIMENTOS CERAMICOS)</t>
  </si>
  <si>
    <t>REJUNTE BRANCO</t>
  </si>
  <si>
    <t>REJUNTE COLORIDO</t>
  </si>
  <si>
    <t>MASTIQUE ELASTICO BASE SILICONE - 310 ML</t>
  </si>
  <si>
    <t>PISO EM CERAMICA ESMALTADA EXTRA, PEI MAIOR OU IGUAL A 4, FORMATO MAIOR QUE 45 X45 CM</t>
  </si>
  <si>
    <t>PISO EM CERAMICA ESMALTADA EXTRA, PEI MAIOR OU IGUAL A 4, FORMATO MENOR OU IGUAL A  45 X45 CM</t>
  </si>
  <si>
    <t>TELA ARAME GALV FIO 18 BWG (1,24MM) MALHA 2 X 2CM  QUADRADA OU LOSANGO</t>
  </si>
  <si>
    <t>ARAME GALVANIZADO 18 BWG, 1,24MM (0,009 KG/M)</t>
  </si>
  <si>
    <t>FITA CREPE EM ROLOS 25MMX50M</t>
  </si>
  <si>
    <t>FITA METALICA PERFURADA, L = *18* MM, ROLO DE 30 M, CARGA RECOMENDADA = *30* KGF</t>
  </si>
  <si>
    <t>BLOCO CERAMICO (ALVENARIA DE VEDACAO), 8 FUROS, DE 9 X 19 X 19 CM</t>
  </si>
  <si>
    <t>PREGO DE ACO 15 X 15 C/ CABECA</t>
  </si>
  <si>
    <t>PREGO POLIDO COM CABECA 12 X 12</t>
  </si>
  <si>
    <t>PREGO POLIDO COM CABECA 16 X 24</t>
  </si>
  <si>
    <t>PREGO POLIDO COM CABECA 18 X 30</t>
  </si>
  <si>
    <t>LONA PLASTICA PRETA L ARGURA  8M, ESPESSURA 150 MICRAS</t>
  </si>
  <si>
    <t>M</t>
  </si>
  <si>
    <t>LIXA EM FOLHA PARA PAREDE OU MADEIRA, NUMERO 120 (COR VERMELHA)</t>
  </si>
  <si>
    <t>MANGUEIRA CRISTAL PARA NIVEL, LISA, PVC TRANSPARENTE, 5/16" X1 MM</t>
  </si>
  <si>
    <t>PARAFUSO DE ACO TIPO CHUMBADOR PARABOLT, DIAMETRO 1/2", COMPRIMENTO 75 MM</t>
  </si>
  <si>
    <t>PARAFUSO DE ACO ZINCADO COM ROSCA SOBERBA, CABECA CHATA E FENDA SIMPLES DIAMETRO 2,5 MM, COMPRIMENTO * 9,5 * MM</t>
  </si>
  <si>
    <t>PARAFUSO DE ACO ZINCADO COM ROSCA SOBERBA, CABECA CHATA E FENDA SIMPLES, DIAMETRO 4,8 MM, COMPRIMENTO 45 MM</t>
  </si>
  <si>
    <t>PARAFUSO DE LATAO COM ACABAMENTO CROMADO PARA FIXAR PECA SANITARIA, INCLUIPORCA CEGA, ARRUELA E BUCHA DE NYLON TAMANHO S-10</t>
  </si>
  <si>
    <t>PARAFUSO DE FERRO POLIDO, SEXTAVADO, COM ROSCA PARCIAL, DIAMETRO 5/8", COMPRIMENTO 6", COM PORCA E ARRUELA DE PRESSAO MEDIA</t>
  </si>
  <si>
    <t>ABRACADEIRA TIPO D 1 1/2" C/PARAFUSO"</t>
  </si>
  <si>
    <t>ABRACADEIRA TIPO D 4" C/ PARAFUSO"</t>
  </si>
  <si>
    <t>ABRACADEIRA TIPO D 3/4" C/ PARAFUSO"</t>
  </si>
  <si>
    <t>ABRACADEIRA TIPO D 3" C/ PARAFUSO"</t>
  </si>
  <si>
    <t>FECHADURA BICO PAPAGAIO C/ CILINDRO P/ PORTA CORRER EXTERNA INCL CONCHAS - ACAB PADRAO MEDIO</t>
  </si>
  <si>
    <t>FECHADURA EMBUTIR EXTERNA (C/ CILINDRO) COMPLETA - ACAB PADRAO MEDIO</t>
  </si>
  <si>
    <t>FECHADURA EMBUTIR P/ PORTA DE BANHEIRO, COMPLETA - ACAB PADRAO MEDIO</t>
  </si>
  <si>
    <t>ADUELA/BATENTE DUPLO/CAIXAO/GRADE CAIXA 15 X 3CM P/ PORTA 0,60 A 1,20 X 2,10M MADEIRA CEDRO/IMBUIA/JEQUITIBA OU SIMILAR</t>
  </si>
  <si>
    <t>TRENA METALICA COMPRIMENTO 5M</t>
  </si>
  <si>
    <t>BROCHA PARA PINTURA 190 X 76 MM</t>
  </si>
  <si>
    <t>COTAÇÃO</t>
  </si>
  <si>
    <t>TRINCHA MEDIA COM CERDAS PARA PINTURA DE PAREDES E ESTRUTURAS METÁLICAS 1/2"</t>
  </si>
  <si>
    <t>ROLO LA DE CARNEIRO 15 CM</t>
  </si>
  <si>
    <t>ROLO DE ESPUMA POLIESTER 9 CM</t>
  </si>
  <si>
    <t>TRINCHA MEDIA COM CERDAS PARA PINTURA DE PAREDES E ESTRUTURAS METÁLICAS 3/4"</t>
  </si>
  <si>
    <t>FUNDO ANTICORROSIVO TIPO ZARCAO OU EQUIV</t>
  </si>
  <si>
    <t>FUNDO SINTETICO NIVELADOR BRANCO FOSCO PARA MADEIRA</t>
  </si>
  <si>
    <t>GL</t>
  </si>
  <si>
    <t>MASSA CORRIDA PVA PARA PAREDES INTERNAS</t>
  </si>
  <si>
    <t>MASSA ACRILICA</t>
  </si>
  <si>
    <t>18L</t>
  </si>
  <si>
    <t>MASSA A OLEO PARA MADEIRA</t>
  </si>
  <si>
    <t>GESSO</t>
  </si>
  <si>
    <t>SOLVENTE DILUENTE A BASE DE AGUARRAS</t>
  </si>
  <si>
    <t>BLOCO DE GESSO E = 10 CM, *67 X 50* CM</t>
  </si>
  <si>
    <t>PLACA DE GESSO PARA FORRO, DE  *60 X 60* CM E ESPESSURA DE 12 MM (30 MM NAS BORDAS) SEM COLOCACAO</t>
  </si>
  <si>
    <t>CAL HIDRATADA P/ PINTURA</t>
  </si>
  <si>
    <t>COLA BRANCA</t>
  </si>
  <si>
    <t>TINTA ACRILICA PARA CERAMICA</t>
  </si>
  <si>
    <t>TINTA ACRILICA PREMIUM PARA  PISO</t>
  </si>
  <si>
    <t>TINTA ACRILICA FOSCA COR CONCRETO</t>
  </si>
  <si>
    <t>TINTA LATEX ACRILICA ECONOMICA, COR BRANCA (GELO OU NEVE)</t>
  </si>
  <si>
    <t>VERNIZ SINTETICO BRILHANTE</t>
  </si>
  <si>
    <t>PECA DE MADEIRA LEI APARELHADA 2 X 3" (5 X 7,5CM)</t>
  </si>
  <si>
    <t>PECA DE MADEIRA LEI APARELHADA 1,5 X 4CM</t>
  </si>
  <si>
    <t xml:space="preserve"> PECA DE MADEIRA DE LEI NATIVA/REGIONAL 3 X 4. 1/2" (7,5 X 11,5CM) NAO APARELHADA</t>
  </si>
  <si>
    <t>TABUA MADEIRA LEI  2,5 X 30,0CM (1 X 12") APARELHADA</t>
  </si>
  <si>
    <t xml:space="preserve">SELADOR ACRILICO PARA PAREDES E TETO </t>
  </si>
  <si>
    <t>VEU POLIESTER</t>
  </si>
  <si>
    <t>CHAPA DE ACO GALVANIZADO LISA  E = 0,5 MM (NUMERO 26)</t>
  </si>
  <si>
    <t>REVESTIMENTO EM CERAMICA ESMALTADA EXTRA, PEI MENOR OU IGUAL A 3, FORMATO 10 X 10 CM</t>
  </si>
  <si>
    <t>AÇO CA 60 -  5,0 MM</t>
  </si>
  <si>
    <t>AÇO CA 50 -  6,3 MM</t>
  </si>
  <si>
    <t>AÇO CA 50 - 10 MM</t>
  </si>
  <si>
    <t>AÇO CA 50 - 12,5 MM</t>
  </si>
  <si>
    <t>TUBO PVC  SERIE NORMAL, DN 40 MM, PARA ESGOTO  PREDIAL (NBR 5688)</t>
  </si>
  <si>
    <t>TUBO PVC  SERIE NORMAL, DN 100 MM, PARA ESGOTO  PREDIAL (NBR 5688)</t>
  </si>
  <si>
    <t>TUBO PVC  SERIE NORMAL, DN 150 MM, PARA ESGOTO  PREDIAL (NBR 5688)</t>
  </si>
  <si>
    <t>TUBO PVC  SERIE NORMAL, DN 50 MM, PARA ESGOTO  PREDIAL (NBR 5688)</t>
  </si>
  <si>
    <t>TUBO PVC  SERIE NORMAL, DN 75 MM, PARA ESGOTO  PREDIAL (NBR 5688)</t>
  </si>
  <si>
    <t>TUBO PVC EB 644 P/ REDE COLET ESG JE DN 200MM</t>
  </si>
  <si>
    <t>TUBO PVC PBA, CLASSE 12, JE, DN 100/DE 110 MM, REDE AGUA (NBR 5647)</t>
  </si>
  <si>
    <t>TUBO PVC PBA, CLASSE 12, JE, DN 50/DE 60 MM, REDE AGUA (NBR 5647)</t>
  </si>
  <si>
    <t>TUBO PVC PBA, CLASSE 12, JE, DN 75/DE 85 MM, REDE AGUA (NBR 5647)</t>
  </si>
  <si>
    <t>TUBO PVC, SOLDAVEL, DN 20 MM, AGUA FRIA (NBR-5648)</t>
  </si>
  <si>
    <t>TUBO PVC, SOLDAVEL, DN 25 MM, AGUA FRIA (NBR-5648)</t>
  </si>
  <si>
    <t>TUBO PVC, SOLDAVEL, DN 32 MM, AGUA FRIA (NBR-5648)</t>
  </si>
  <si>
    <t>ENGATE OU RABICHO FLEXIVEL PLASTICO (PVC OU ABS) BRANCO 1/2" X 40CM</t>
  </si>
  <si>
    <t>SISAL EM FIBRA</t>
  </si>
  <si>
    <t>FITA VEDA ROSCA EM ROLOS DE 18 MM X 25 M (L X C)</t>
  </si>
  <si>
    <t>ADESIVO PLASTICO PARA PVC, FRASCO COM 850 GR</t>
  </si>
  <si>
    <t>ESTOPA/TRAPO</t>
  </si>
  <si>
    <t>MANGUEIRA CRISTAL, LISA, PVC TRANSPARENTE, 3/4" X 2 MM</t>
  </si>
  <si>
    <t>DOBRADICA EM ACO/FERRO, 3 Â½" X  3", E= 1,9  A 2 MM, COM ANEL,  CROMADO OU ZINCADO, TAMPA BOLA, COM PARAFUSOS</t>
  </si>
  <si>
    <t>DOBRADICA EM ACO/FERRO, 3" X 2 Â½", E= 1,2 A 1,8 MM, SEM ANEL,  CROMADO OU ZINCADO, TAMPA CHATA, COM PARAFUSOS</t>
  </si>
  <si>
    <t>FECHO CHATO SOBREPOR FERRO ZINCADO/NIQUEL/GALV OU POLIDO - 5"</t>
  </si>
  <si>
    <t>FECHO CHATO SOBREPOR FERRO ZINCADO/NIQUEL/GALV OU POLIDO - 8"</t>
  </si>
  <si>
    <t>FECHO SEGURANCA TP BATOM LATAO CROMADO P/ PORTA EXT</t>
  </si>
  <si>
    <t>MOLA FECHA PORTA P/ PORTA C/ LARGURA ATE 90CM</t>
  </si>
  <si>
    <t>FECHADURA C/ CILINDRO ACABAMENTO POLIDO OU CROMADO P/ MOVEIS</t>
  </si>
  <si>
    <t>CADEADO DE LATAO (PADRAO COMUM), H = 25 MM</t>
  </si>
  <si>
    <t>CADEADO ACO GRAFITADO OXIDADO ENVERNIZADO 45MM</t>
  </si>
  <si>
    <t>CHAPA DE LAMINADO MELAMINICO, LISO BRILHANTE, DE *1,25 X 3,08* M, E = 0,8 MM</t>
  </si>
  <si>
    <t>CHAPA DE LAMINADO MELAMINICO, LISO FOSCO, DE *1,25 X 3,08* M, E = 0,8 MM</t>
  </si>
  <si>
    <t>CHAPA DE LAMINADO MELAMINICO, TEXTURIZADO, DE *1,25 X 3,08* M, E = 0,8 MM</t>
  </si>
  <si>
    <t>COLA A BASE DE RESINA SINTETICA PARA CHAPA DE LAMINADO MELAMINICO</t>
  </si>
  <si>
    <t>SIFAO FLEXIVEL P/ PIA E LAVATORIO 3/4" X 1 1/2"</t>
  </si>
  <si>
    <t>SIFAO PLASTICO TIPO COPO PARA PIA AMERICANA 1.1/2 X 1.1/2 "</t>
  </si>
  <si>
    <t>SIFAO PLASTICO TIPO COPO PARA PIA OU LAVATORIO, 1 X 1.1/2 "</t>
  </si>
  <si>
    <t>DUCHA HIGIENICA COM MANGUEIRA PLASTICA E REGISTRO 1/2  - LINHA POPULAR</t>
  </si>
  <si>
    <t>BACIA SANITARIA (VASO) COM CAIXA ACOPLADA, DE LOUCA BRANCA</t>
  </si>
  <si>
    <t>BACIA SANITARIA (VASO) CONVENCIONAL DE LOUCA BRANCA PARA CAIXA ACOPLADA</t>
  </si>
  <si>
    <t>CAIXA DE DESCARGA DE PLASTICO EXTERNA, DE *9* L, PUXADOR FIO DE NYLON, NÃO INCLUSO CANO, BOLSA, ENGATE</t>
  </si>
  <si>
    <t>BRACO OU HASTE COM CANOPLA PLASTICA, 1/2", PARA CHUVEIRO SIMPLES</t>
  </si>
  <si>
    <t>CHUVEIRO PLASTICO BRANCO SIMPLES, 5'' - AGUA FRIA - PARA ACOPLAR EM HASTE 1/2'</t>
  </si>
  <si>
    <t>VALVULA DESCARGA P/ MICTORIO</t>
  </si>
  <si>
    <t>BANCA/PIA DE ACO INOXIDAVEL (AISI 430) COM 1 CUBA CENTRAL, COM VALVULA, ESCORREDOR DUPLO, DE *0,55 X 1,40* M</t>
  </si>
  <si>
    <t>KIT UNIVERSAL PARA REPARO EM CAIXA ACOPLADA</t>
  </si>
  <si>
    <t>LAVATORIO /CUBA DE EMBUTIR OVAL LOUCA BRANCA SEM LADRAO *50 X 35* CM</t>
  </si>
  <si>
    <t>REGISTRO GAVETA BRUTO EM LATAO FORJADO, BITOLA 1/2 " (REF 1509)</t>
  </si>
  <si>
    <t>JOELHO PVC SOLD 45G P/ AGUA FRIA PRED 20 MM</t>
  </si>
  <si>
    <t>REPARO DE TORNEIRA/CARRAPETA</t>
  </si>
  <si>
    <t>JOELHO PVC C/ROSCA 90G P/ AGUA FRIA PREDIAL 1"</t>
  </si>
  <si>
    <t>JOELHO PVC C/ VISITA P/ ESG PREDIAL 90G DN 100 X 50MM</t>
  </si>
  <si>
    <t>JOELHO PVC C/ROSCA 90G P/ AGUA FRIA PREDIAL 3/4"</t>
  </si>
  <si>
    <t>JOELHO PVC C/ROSCA 90G P/AGUA FRIA PREDIAL 1/2"</t>
  </si>
  <si>
    <t>JOELHO PVC LEVE 90G DN 150MM</t>
  </si>
  <si>
    <t>JOELHO PVC LEVE 45G DN 200MM</t>
  </si>
  <si>
    <t>JOELHO PVC LEVE 90G DN 200MM</t>
  </si>
  <si>
    <t>JOELHO PVC SERIE R P/ ESG PREDIAL 45G DN 100MM UN CR</t>
  </si>
  <si>
    <t>JOELHO PVC SERIE R P/ ESG PREDIAL 45G DN 150MM</t>
  </si>
  <si>
    <t>JOELHO PVC SERIE R P/ ESG PREDIAL 45G DN 40MM</t>
  </si>
  <si>
    <t>JOELHO PVC SERIE R P/ ESG PREDIAL 45G DN 50MM</t>
  </si>
  <si>
    <t>JOELHO PVC SERIE R P/ ESG PREDIAL 45G DN 75MM</t>
  </si>
  <si>
    <t>JOELHO PVC SERIE R P/ ESG PREDIAL 90G C/ VISITA 100 X 75M M</t>
  </si>
  <si>
    <t>JOELHO PVC SERIE R P/ ESG PREDIAL 90G DN 100 MM</t>
  </si>
  <si>
    <t>JOELHO PVC SOLD 90G P/ AGUA FRIA PREDIAL 25 MM</t>
  </si>
  <si>
    <t>JOELHO PVC SOLD 90G P/ AGUA FRIA PREDIAL 85 MM</t>
  </si>
  <si>
    <t>JOELHO PVC SOLD 90G P/AGUA FRIA PREDIAL 40 MM</t>
  </si>
  <si>
    <t>JOELHO PVC SOLD 90G P/AGUA FRIA PREDIAL 50 MM</t>
  </si>
  <si>
    <t>JOELHO PVC SOLD 90G P/AGUA FRIA PREDIAL 60 MM</t>
  </si>
  <si>
    <t>JOELHO PVC SOLD 90G PB P/ ESG PREDIAL DN 100MM</t>
  </si>
  <si>
    <t>JOELHO PVC SOLD 90G PB P/ ESG PREDIAL DN 50MM</t>
  </si>
  <si>
    <t xml:space="preserve">JOELHO PVC SOLD 90G P/AGUA FRIA PREDIAL 32 MM </t>
  </si>
  <si>
    <t>JOELHO PVC SOLD/ROSCA 90G P/AGUA FRIA PRED 20MM X 1/2"</t>
  </si>
  <si>
    <t>JOELHO PVC SOLD/ROSCA 90G P/AGUA FRIA PRED 25MM X 3/4"</t>
  </si>
  <si>
    <t>JOELHO REDUCAO 90G PVC C/ ROSCA P/AGUA FRIA PREDIAL 1"X3/4"</t>
  </si>
  <si>
    <t>JOELHO REDUCAO 90G PVC C/ ROSCA P/AGUA FRIA PREDIAL 3/4"X1/2"</t>
  </si>
  <si>
    <t>JOELHO REDUCAO 90G PVC SOLD P/AGUA FRIA PREDIAL 25 MM X 20 MM</t>
  </si>
  <si>
    <t>JOELHO REDUCAO 90G PVC SOLD P/AGUA FRIA PREDIAL 32 MM X 25 MM</t>
  </si>
  <si>
    <t>JOELHO REDUCAO 90G PVC SOLD/ROSCA P/AGUA FRIA PREDIAL 25MM X 1/2"</t>
  </si>
  <si>
    <t>JOELHO REDUCAO 90G PVC SOLD/ROSCA P/AGUA FRIA PREDIAL 32MM X 3/4"</t>
  </si>
  <si>
    <t>BUCHA REDUCAO PVC ROSCAVEL 1 1/2" X 1"</t>
  </si>
  <si>
    <t>BUCHA REDUCAO PVC ROSCAVEL 3/4" X 1/2"</t>
  </si>
  <si>
    <t>BUCHA REDUCAO PVC ROSCAVEL, 1 1/2" X 3/4"</t>
  </si>
  <si>
    <t>BUCHA REDUCAO PVC ROSCAVEL, 1" X 1/2"</t>
  </si>
  <si>
    <t>BUCHA REDUCAO PVC SOLD CURTA P/ AGUA FRIA PRED 85MM X 75MM</t>
  </si>
  <si>
    <t>BUCHA REDUCAO PVC SOLD LONGA P/ AGUA FRIA PRED 110MM X 60MM</t>
  </si>
  <si>
    <t>BUCHA REDUCAO PVC SOLD LONGA P/ AGUA FRIA PRED 110MM X 75MM</t>
  </si>
  <si>
    <t>LUVA REDUCAO PVC C/ROSCA P/AGUA FRIA PREDIAL 1" X 3/4"</t>
  </si>
  <si>
    <t>LUVA REDUCAO PVC C/ROSCA P/AGUA FRIA PREDIAL 3/4" X 1/2"</t>
  </si>
  <si>
    <t>LUVA REDUCAO PVC SOLD P/AGUA FRIA PREDIAL 40 MM X 32 MM</t>
  </si>
  <si>
    <t>LUVA REDUCAO PVC SOLD P/AGUA FRIA PREDIAL 25 MM X 20 MM</t>
  </si>
  <si>
    <t>LUVA REDUCAO PVC SOLD P/AGUA FRIA PREDIAL 32 MM X 25 MM</t>
  </si>
  <si>
    <t>LUVA REDUCAO PVC SOLD P/AGUA FRIA PREDIAL 60 MM X 50 MM</t>
  </si>
  <si>
    <t>LUVA REDUCAO PVC SOLDAVEL / ROSCA P/AGUA FRIA PREDIAL 25MM X 1/2"</t>
  </si>
  <si>
    <t>LUVA SIMPLES PVC P/ ESG PREDIAL DN 100MM</t>
  </si>
  <si>
    <t>LUVA SIMPLES PVC P/ ESG PREDIAL DN 50MM</t>
  </si>
  <si>
    <t>LUVA SIMPLES PVC P/ ESG PREDIAL DN 75MM</t>
  </si>
  <si>
    <t>FLANGE PVC ROSCAVEL SEXTAVADO SEM FUROS 3/4"</t>
  </si>
  <si>
    <t>FLANGE PVC ROSCAVEL, SEXTAVADO, SEM FUROS, 1/2"</t>
  </si>
  <si>
    <t>FLANGE PVC ROSCAVEL, SEXTAVADO, SEM FUROS, 1"</t>
  </si>
  <si>
    <t>PLUG PVC P/ ESG PREDIAL 75MM</t>
  </si>
  <si>
    <t>PLUG PVC P/ ESG PREDIAL 100MM</t>
  </si>
  <si>
    <t>PLUG PVC P/ ESG PREDIAL 50MM</t>
  </si>
  <si>
    <t>PLUG PVC ROSCAVEL 1", PARA AGUA FRIA PREDIAL</t>
  </si>
  <si>
    <t>PLUG PVC ROSCAVEL 3/4", PARA AGUA FRIA PREDIAL</t>
  </si>
  <si>
    <t>PLUG PVC, ROSCAVEL, 1 1/2", AGUA FRIA PREDIAL</t>
  </si>
  <si>
    <t>PLUG PVC, ROSCAVEL, 1 1/4", AGUA FRIA PREDIAL</t>
  </si>
  <si>
    <t>PLUG PVC, ROSCAVEL, 2", AGUA FRIA PREDIAL</t>
  </si>
  <si>
    <t>TUBO PVC DEFOFO, JEI, 1 MPA, DN 100 MM, PARA REDE DE AGUA (NBR 7665</t>
  </si>
  <si>
    <t>TUBO PVC DEFOFO, JEI, 1 MPA, DN 150 MM, PARA REDEDE AGUA (NBR 7665)</t>
  </si>
  <si>
    <t>TUBO PVC DEFOFO, JEI, 1 MPA, DN 200 MM, PARA REDE DE AGUA (NBR 7665)</t>
  </si>
  <si>
    <t>TUBO PVC DEFOFO, JEI, 1 MPA, DN 250 MM, PARA REDE DE AGUA (NBR 7665)</t>
  </si>
  <si>
    <t>TUBO PVC DEFOFO, JEI, 1 MPA, DN 300 MM, PARA REDE DE AGUA (NBR 7665</t>
  </si>
  <si>
    <t>TUBO PVC PBA, CLASSE 15, JE, DN 100/DE 110 MM, REDE AGUA (NBR 5647)</t>
  </si>
  <si>
    <t>TUBO PVC PBA, CLASSE 15, JE, DN 50/DE 60 MM, REDE AGUA (NBR 5647)</t>
  </si>
  <si>
    <t>TUBO PVC PBA, CLASSE 15, JE, DN 75/DE 85 MM, REDE AGUA (NBR 5647)</t>
  </si>
  <si>
    <t>TUBO PVC PBA, CLASSE 20, JE, DN 100/DE 110 MM, REDE AGUA (NBR 5647</t>
  </si>
  <si>
    <t>TUBO PVC PBA, CLASSE 20, JE, DN 50/DE 60 MM, REDE AGUA (NBR 5647)</t>
  </si>
  <si>
    <t>TUBO PVC PBA, CLASSE 20, JE, DN 75/DE 85 MM, REDE AGUA (NBR 5647)</t>
  </si>
  <si>
    <t>TUBO PVC ROSCAVEL, 3/4",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</si>
  <si>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</si>
  <si>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</si>
  <si>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</si>
  <si>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</si>
  <si>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</si>
  <si>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</si>
  <si>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SOLDAVEL, DN 40 MM, AGUA FRIA (NBR-5648)</t>
  </si>
  <si>
    <t>TUBO PVC, SOLDAVEL, DN 50 MM, PARA AGUA FRIA (NBR-5648</t>
  </si>
  <si>
    <t>TUBO PVC, SOLDAVEL, DN 60 MM, AGUA FRIA (NBR-5648)</t>
  </si>
  <si>
    <t>UNIAO PVC C/ROSCA P/AGUA FRIA PREDIAL 1 1/2"</t>
  </si>
  <si>
    <t>UNIAO PVC C/ROSCA P/AGUA FRIA PREDIAL 1/2"</t>
  </si>
  <si>
    <t>UNIAO PVC C/ROSCA P/AGUA FRIA PREDIAL 1"</t>
  </si>
  <si>
    <t>UNIAO PVC SOLD P/AGUA FRIA PREDIAL 110MM</t>
  </si>
  <si>
    <t>UNIAO PVC SOLD P/AGUA FRIA PREDIAL 20MM</t>
  </si>
  <si>
    <t>UNIAO PVC SOLD P/AGUA FRIA PREDIAL 25MM</t>
  </si>
  <si>
    <t>UNIAO PVC SOLD P/AGUA FRIA PREDIAL 32MM</t>
  </si>
  <si>
    <t>UNIAO PVC SOLD P/AGUA FRIA PREDIAL 40MM</t>
  </si>
  <si>
    <t>UNIAO PVC SOLD P/AGUA FRIA PREDIAL 50MM</t>
  </si>
  <si>
    <t>UNIAO PVC SOLD P/AGUA FRIA PREDIAL 60MM</t>
  </si>
  <si>
    <t>CAIXA SIFONADA PVC, 100 X 100 X 40 MM, COM GRELHA REDONDA BRANCA</t>
  </si>
  <si>
    <t>CAIXA SIFONADA PVC, 100 X 100 X 50 MM, COM GRELHA REDONDA BRANCA</t>
  </si>
  <si>
    <t>CAIXA SIFONADA PVC, 150 X 150 X 50 MM, COM GRELHA QUADRADA BRANCA (NBR 5688)</t>
  </si>
  <si>
    <t>TORNEIRA CROMADA DE MESA PARA COZINHA BICA MOVEL COM AREJADOR 1/2 " OU 3/4 "</t>
  </si>
  <si>
    <t>TORNEIRA CROMADA DE MESA PARA LAVATORIO, BICA ALTA</t>
  </si>
  <si>
    <t>TORNEIRA CROMADA COM BICO PARA JARDIM/TANQUE 1/2 " OU 3/4 "</t>
  </si>
  <si>
    <t>TORNEIRA CROMADA DE PAREDE PARA COZINHA COM AREJADOR 1/2 " OU 3/4 "</t>
  </si>
  <si>
    <t>TORNEIRA PLASTICA 3/4" P/TANQUE</t>
  </si>
  <si>
    <t>ASSENTO SANITARIO DE PLASTICO, TIPO CONVENCIONAL</t>
  </si>
  <si>
    <t>ASSENTO P/ VASO SANITARIO INFANTIL DE PLASTICO</t>
  </si>
  <si>
    <t xml:space="preserve">CHAPA DE MADEIRA EM MDF, E= 15 MM, COR BRANCA DE 2,75 X 1,85 M </t>
  </si>
  <si>
    <t>CHAPA DE MADEIRA EM MDF, E= 10 MM, COR BRANCA DE 2,75 X 1,85 M</t>
  </si>
  <si>
    <t>CHAPA DE MADEIRA COMPENSADA NAVAL (COM COLA FENOLICA), E = 10 MM, DE *1,60 X 2,20*</t>
  </si>
  <si>
    <t>CHAPA DE MADEIRA COMPENSADA NAVAL (COM COLA FENOLICA), E = 18 MM, DE *1,60 X 2,20*M</t>
  </si>
  <si>
    <t>CHAPA DE MADEIRA EM MDF, E= 06 MM, COR BRANCA DE 2,75 X 1,85 M</t>
  </si>
  <si>
    <t>FERROLHO/FECHO/TARJETA ALUMINIO 3'' TIPO FERROLHO/FECHO/TARJETA P/ JAN / PORTA/PORTAO</t>
  </si>
  <si>
    <t>FERROLHO/FECHO/TARJETA OU TRINCO PINO REDONDO 5" SOBREPOR FERRO ZINC/GALV OU POLIDO</t>
  </si>
  <si>
    <t>FERROLHO/FECHO/TARJETA OU TRINCO PINO REDONDO 6" SOBREPOR FERRO ZINC/GALV OU POLIDO</t>
  </si>
  <si>
    <t>FERROLHO/FECHO/TARJETA OU TRINCO PINO REDONDO 8" SOBREPOR FERRO ZINC/GALV OU POLIDO</t>
  </si>
  <si>
    <t>BUCHA DE NYLON, DIAMETRO DO FURO 8 MM, COMPRIMENTO 40 MM, COM PARAFUSO DE ROSCA SOBERBA, CABECA CHATA, FENDA SIMPLES, 4,8 X 50 MM</t>
  </si>
  <si>
    <t>ADESIVO INSTANTANEO MULTI USO PARA METAIS, PAPEIS, MADEIRA, PORCELANA, BORRACHA PLASTICO E CORTICO, TIPO TEK BOND OU EQUIVALENTE 100 G</t>
  </si>
  <si>
    <t>ASSENTO SANITARIO DE PLASTICO, TIPO ALMOFADADO COR BRANCA</t>
  </si>
  <si>
    <t>TORNEIRA DE BOIA REAL 1.1/2" C/ BALAO PLASTICO</t>
  </si>
  <si>
    <t>TORNEIRA DE BOIA REAL 1/2" C/ BALAO METALICO</t>
  </si>
  <si>
    <t>TORNEIRA DE BOIA REAL 1/2" C/ BALAO PLASTICO</t>
  </si>
  <si>
    <t>TORNEIRA METAL AMARELO COM BICO PARA JARDIM, PADRAO POPULAR, 1/2 " OU 3/4 " (REF 1128</t>
  </si>
  <si>
    <t>Cento</t>
  </si>
  <si>
    <t>LIXA P/ FERRO nº 80</t>
  </si>
  <si>
    <t>TORNEIRA CROMADA DE MESA PARA LAVATORIO, PADRAO POPULAR, 1/2 " OU 3/4 " (REF 1193)</t>
  </si>
  <si>
    <t>TORNEIRA CROMADA DE PAREDE PARA COZINHA SEM AREJADOR, PADRAO POPULAR, 1/2 " OU 3/4 " (REF 1158</t>
  </si>
  <si>
    <t>LAMINA DE SERRA AÇO RÁPIDO DE 12" X 1/2"</t>
  </si>
  <si>
    <t>PARAFUSO DE METAL CROMADO PARA MDF DE 4,015</t>
  </si>
  <si>
    <t>PARAFUSO DE METAL CROMADO PARA MDF DE  4,020</t>
  </si>
  <si>
    <t>PARAFUSO PARA MDF METAL CROMADO DE 4,025</t>
  </si>
  <si>
    <t>PARAFUSO DE METAL CROMADO PARA MDF DE 4,030</t>
  </si>
  <si>
    <t>PARAFUSO DE METAL CROMADO PARA MDF 4,035</t>
  </si>
  <si>
    <t>PARAFUSO DE METAL CROMADO PARA MDF DE 4.040</t>
  </si>
  <si>
    <t>PARAFUSO DE METAL CROMADO PARA MDF DE 4,045</t>
  </si>
  <si>
    <t>BUCHA DE NYLON S-5 COM PARAFUSOS</t>
  </si>
  <si>
    <t>BUCHA DE NYLON S-6 COM PARAFUSOS</t>
  </si>
  <si>
    <t>BUCHA DE NYLON S-8 COM PARAFUSOS</t>
  </si>
  <si>
    <t>BUCHA DE NYLON S-12 COM PARAFUSOS</t>
  </si>
  <si>
    <t>TAMPINHA PLASTICA PARA MOVEL COR BRANCA</t>
  </si>
  <si>
    <t>CORREDIÇA TELESCOPICA Nº 50</t>
  </si>
  <si>
    <t>CORREDIÇA PARA GAVETA DE MOVEL DE 30 CM</t>
  </si>
  <si>
    <t>CORREDIÇA PARA GAVETA DE MOVEL  DE 40 CM</t>
  </si>
  <si>
    <t>CORREDIÇA PARA GAVETA DE MOVEL DE 50 CM</t>
  </si>
  <si>
    <t>DOBRADIÇA DE PRESSÃO CURVA PARA PORTA DE MOVEL</t>
  </si>
  <si>
    <t>TUBO DE  DESCIDA PARA LIGAÇÃO DE CAIXA DE DESCARGA EXSTERNA COM BORRACHA</t>
  </si>
  <si>
    <t>BORRACHA TIPO SPUD PARA CAIXA DE DESCARA</t>
  </si>
  <si>
    <t>BORRACHA PARA ASSENTAMETO DE BACIA SANITÁRIA</t>
  </si>
  <si>
    <t>MANTA IMPERMEABILIZANTE A BASE DE ASFALTO MODIFICADO C/POLIMEROS DE APP TIPO TORODIM 5MM VIAPOL OU EQUIVALENTE</t>
  </si>
  <si>
    <t>AREIA MEDIA - POSTO JAZIDA/FORNECEDOR</t>
  </si>
  <si>
    <t>AREIA FINA - POSTO JAZIDA/FORNECEDOR</t>
  </si>
  <si>
    <t>FITA DE ACABAMENTO PARA MDF DE 35 MM COR BRANCA/COLORIDO</t>
  </si>
  <si>
    <t>MASSA PLASTICA ADESIVA PARA MARMORE/GRANITO</t>
  </si>
  <si>
    <t>KG</t>
  </si>
  <si>
    <t>PARAFUSO ZINCADO ROSCA SOBERBA, CABECA SEXTAVADA, 5/16 " X 110 MM, PARA FIXACAO DE TELHA EM MADEIRA</t>
  </si>
  <si>
    <t>PARAFUSO ZINCADO 5/16 " X 250 MM PARA FIXACAO DE TELHA DE FIBROCIMENTO CANALETE 49, INCLUI BUCHA NYLON S-10</t>
  </si>
  <si>
    <t>MICTORIO SIFONADO LOUCA BRANCA SEM COMPLEMENTOS</t>
  </si>
  <si>
    <t>ARAME PROTEGIDO COM PVC 18 BWG, 1,24 MM</t>
  </si>
  <si>
    <t>GESSO COLA</t>
  </si>
  <si>
    <t>TINTA A OLEO BRILHANTE PARA MADEIRA E METAIS</t>
  </si>
  <si>
    <t>SIFAO PLASTICO EXTENSIVEL UNIVERSAL, TIPO COPO</t>
  </si>
  <si>
    <t>PREFEITURA  UNIVERSITÁRIA</t>
  </si>
  <si>
    <t xml:space="preserve">Composição do BDI no termo do Acórdão 2622/2013  do TCU </t>
  </si>
  <si>
    <t>1.1</t>
  </si>
  <si>
    <t>1.2</t>
  </si>
  <si>
    <t>Risco (R.)</t>
  </si>
  <si>
    <t>1.3</t>
  </si>
  <si>
    <t>1.4</t>
  </si>
  <si>
    <t>Despesas financeiras (DF)</t>
  </si>
  <si>
    <t>Administração Central (AC)</t>
  </si>
  <si>
    <t>1.6</t>
  </si>
  <si>
    <t>Lucro (L)</t>
  </si>
  <si>
    <t>1.7</t>
  </si>
  <si>
    <t>Tributos (T)</t>
  </si>
  <si>
    <t>TAXA DE BDI (%) ADOTADA</t>
  </si>
  <si>
    <r>
      <t>BDI= ((1+(AC+S+R+G))X(1+DF)X(1+L))</t>
    </r>
    <r>
      <rPr>
        <sz val="12"/>
        <color indexed="8"/>
        <rFont val="Calibri"/>
        <family val="2"/>
      </rPr>
      <t xml:space="preserve">   -1</t>
    </r>
  </si>
  <si>
    <t>1-T</t>
  </si>
  <si>
    <t>COMPOSIÇÃO DO BDI PARA INSUMOS</t>
  </si>
  <si>
    <t>Seguros (S) + Garantia (G)</t>
  </si>
  <si>
    <t>BDI=</t>
  </si>
  <si>
    <t>TÁBUA DE PINHO APARELHADA, MEDINDO 5,40M DE 1" X 12"</t>
  </si>
  <si>
    <t>TABUA DE MADEIRA BRUTA PARA CONSTRUÇÃO DE 12" X 1" COM 4,00 METROS</t>
  </si>
  <si>
    <t>PORTA DE MADEIRA SEMI-OCA, FOLHA LISA PARA PINTURA *100 X 210 X 3,5* CM, EM IMBUIA, IPÊ OU MASSARANDUBA</t>
  </si>
  <si>
    <t>PORTA DE MADEIRA SEMI-OCA, FOLHA LISA PARA PINTURA *60 X 210 X 3,5* CM, EM IMBUIA, IPÊ OU MASSARANDUBA</t>
  </si>
  <si>
    <t>PORTA DE MADEIRA SEMI-OCA, FOLHA LISA PARA PINTURA *70 X 210 X 3,5* CM, EM IMBUIA, IPÊ OU MASSARANDUBA</t>
  </si>
  <si>
    <t>PORTA DE MADEIRA SEMI-OCA, FOLHA LISA PARA PINTURA *80 X 210 X 3,5* CM, EM IMBUIA, IPÊ OU MASSARANDUBA</t>
  </si>
  <si>
    <t>PORTA DE MADEIRA SEMI-OCA, FOLHA LISA PARA PINTURA *90 X 210 X 3,5* CM, EM IMBUIA, IPÊ OU MASSARANDUBA</t>
  </si>
  <si>
    <t>AUTOMATICO DE BOIA SUPERIOR / INFERIOR, *15* A / 250 V</t>
  </si>
  <si>
    <t>CAP PVC, SOLDAVEL, 20 MM, PARA AGUA FRIA PREDIAL</t>
  </si>
  <si>
    <t>CAP PVC, SOLDAVEL, 25 MM, PARA AGUA FRIA PREDIAL</t>
  </si>
  <si>
    <t>CAP PVC, SOLDAVEL, 32 MM, PARA AGUA FRIA PREDIAL</t>
  </si>
  <si>
    <t>JOELHO PVC, SOLDAVEL, 90 GRAUS, 20 MM, PARA AGUA FRIA PREDIA</t>
  </si>
  <si>
    <t>REDUTOR TIPO THINNER PARA ACABAMENTO</t>
  </si>
  <si>
    <t>BROCA DE VIDEA S-5</t>
  </si>
  <si>
    <t>BROCA DE VIDEA S-6</t>
  </si>
  <si>
    <t>BROCA DE VIDEA S-8</t>
  </si>
  <si>
    <t>BROCA DE VIDEA S-10</t>
  </si>
  <si>
    <t>BROCA DE VIDEA S-12</t>
  </si>
  <si>
    <t>BROCA AÇO RAPIDO 3 MM</t>
  </si>
  <si>
    <t>BROCA AÇO RAPIDO 4 MM</t>
  </si>
  <si>
    <t>BROCA AÇO RAPIDO 5 MM</t>
  </si>
  <si>
    <t>BROCA AÇO RAPIDO 6 MM</t>
  </si>
  <si>
    <t>BROCA AÇO RAPIDO 7 MM</t>
  </si>
  <si>
    <t>BROCA AÇO RAPIDO 8 MM</t>
  </si>
  <si>
    <t>BROCA AÇO RAPIDO 9 MM</t>
  </si>
  <si>
    <t>BROCA AÇO RAPIDO 10 MM</t>
  </si>
  <si>
    <t>BROCA AÇO RAPIDO 11 MM</t>
  </si>
  <si>
    <t>BROCA AÇO RAPIDO 12 MM</t>
  </si>
  <si>
    <t>BROCA AÇO RAPIDO 13 MM</t>
  </si>
  <si>
    <t>BROCA AÇO RAPIDO 14 MM</t>
  </si>
  <si>
    <t>BROCA AÇO RAPIDO 15 MM</t>
  </si>
  <si>
    <t>BROCA AÇO RAPIDO 16 MM</t>
  </si>
  <si>
    <t>BROCA AÇO RAPIDO 17 MM</t>
  </si>
  <si>
    <t>BROCA AÇO RAPIDO 18 MM</t>
  </si>
  <si>
    <t>BROCA AÇO RAPIDO 19 MM</t>
  </si>
  <si>
    <t>BROCA AÇO RAPIDO 20 MM</t>
  </si>
  <si>
    <t>BROCA SERRA PARA MADEIRA 20 MM</t>
  </si>
  <si>
    <t>BROCA SERRA PARA MADEIRA 32 MM</t>
  </si>
  <si>
    <t>BROCA SERRA DIAMANTADA PARA ALVENARIA/CONCRETO 20 MM</t>
  </si>
  <si>
    <t>BROCA SERRA DIAMANTADA PARA ALVENARIA/CONCRETO 32 MM</t>
  </si>
  <si>
    <t>FITA ADESIVA ANTI-DERRAPANTE 50 MM X 5 METROS - 3 M OU SIMILAR</t>
  </si>
  <si>
    <t>BOMBA CENTRIFUGA MOTOR ELETRICO MONOFASICO 0,50 CV DIAMETRO DE SUCCAO X ELEVACAO 3/4" X 3/4", MONOESTAGIO, DIAMETRO DOS ROTORES 114 MM, HM/Q: 2 M / 2,99 M3/H A 24 M / 0,71 M3/H</t>
  </si>
  <si>
    <t>BOMBA CENTRIFUGA COM MOTOR ELETRICO MONOFASICO, POTENCIA 0,33 HP, BOCAIS 1" X 3/4", DIAMETRO DO ROTOR 99 MM, HM/Q = 4 MCA / 8,5 M3/H A 18 MCA / 0,90 M3/H</t>
  </si>
  <si>
    <t>BOMBA CENTRIFUGA MOTOR ELETRICO TRIFASICO 0,99HP DIAMETRO DE SUCCAO X ELEVACAO 1" X 1", DIAMETRO DO ROTOR 145 MM, HM/Q: 14 M / 8,4 M3/H A 40 M / 0,60 M3/H</t>
  </si>
  <si>
    <t>CAIXA GORDURA DUPLA, CONCRETO PRE MOLDADO, CIRCULAR, COM TAMPA, D = 60* CM</t>
  </si>
  <si>
    <t>CAIXA GORDURA, SIMPLES, CONCRETO PRE MOLDADO, CIRCULAR, COM TAMPA, D = 40 CM</t>
  </si>
  <si>
    <t>CAIXA INSPECAO, CONCRETO PRE MOLDADO, CIRCULAR, COM TAMPA, D = 40* CM</t>
  </si>
  <si>
    <t>CAIXA INSPECAO, CONCRETO PRE MOLDADO, CIRCULAR, COM TAMPA, D = 60* CM, H= 60* CM</t>
  </si>
  <si>
    <t>SERVIÇO: FORNECIMENTO DE MATERIAIS DE CONSUMO PARA MANUTENÇÃO DAS EDIFICAÇÕES NO ÂMBITO DO CAMPUS I DA UFPB</t>
  </si>
  <si>
    <t>GRUPO 02 - MATERIAIS DE MANUTENÇÃO CIVIL - CERÂMICOS</t>
  </si>
  <si>
    <t>GRUPO 03 - MATERIAIS DE MANUTENÇÃO CIVIL - IMPERMEABILIZAÇÕES</t>
  </si>
  <si>
    <t>GRUPO 04 - MATERIAIS DE MANUTENÇÃO CIVIL - GESSO</t>
  </si>
  <si>
    <t>GRUPO 05 - MATERIAIS DE MANUTENÇÃO CIVIL - ESQUADRIAS, PEÇAS DE MADEIRA E ACESSÓRIOS</t>
  </si>
  <si>
    <t>GRUPO 06 - MATERIAIS DE MANUTENÇÃO CIVIL - AÇO, FERRO E ACESSÓRIOS</t>
  </si>
  <si>
    <t>GRUPO 07 - MATERIAIS DE MANUTENÇÃO CIVIL - ACABAMENTO E DIVERSOS</t>
  </si>
  <si>
    <t>GRUPO 08 - MATERIAIS DE MARCENARIA</t>
  </si>
  <si>
    <t>GRUPO 09 - MATERIAIS DE PINTURA E ACABAMENTO</t>
  </si>
  <si>
    <t>GRUPO 10 - MATERIAIS DE MANUTENÇÃO HIDROSANITÁRIA - TUBOS</t>
  </si>
  <si>
    <t>GRUPO 11 - MATERIAIS DE MANUTENÇÃO HIDROSANITÁRIA - ACESSÓRIOS HIDRÁULICOS</t>
  </si>
  <si>
    <t>GRUPO 12 - MATERIAIS DE MANUTENÇÃO HIDROSANITÁRIA - CONEXÕES E PEÇAS</t>
  </si>
  <si>
    <t>GRUPO 13 - MATERIAIS DE MANUTENÇÃO EQUIPAMENTOS ELETROMECÂNICOS</t>
  </si>
  <si>
    <t>Preço Unitário
(COM BDI)</t>
  </si>
  <si>
    <t>ANEXO VII - PLANILHA DE FORMAÇÃO DE PREÇOS</t>
  </si>
  <si>
    <t>PARAFUSO DE METAL CROMADO  PARA MDF DE 4,050</t>
  </si>
  <si>
    <t>BUCHA DE NYLON S-10 COM PARAFUSOS</t>
  </si>
  <si>
    <t>DOBRADIÇA DE PRESSÃO PARA PORTA DE MOVEL RETA</t>
  </si>
  <si>
    <t>RODÍZIO PARA PÉ DE MÓVEL SEM FREIO DE 7 CM</t>
  </si>
  <si>
    <t>RODÍZIO PARA PÉ DE MÓVEL COM FREIO DE 7 C M</t>
  </si>
  <si>
    <t>LATA 
18L</t>
  </si>
  <si>
    <t>SOLUÇÃO ASFÁLTICA ELASTOMÉRICA IMPERMEABILIZANTE, APLICAÇÃO A FRIO. APRESENTAÇÃO: LATA DE 18 L</t>
  </si>
  <si>
    <t>FOLHA</t>
  </si>
  <si>
    <t>GL 3,6L</t>
  </si>
  <si>
    <t>LATA 3,6L</t>
  </si>
  <si>
    <t>PEDRA BRITADA N. 0, OU PEDRISCO (4,8 A 9,5 MM) POSTO PEDREIRA/FORNECEDOR</t>
  </si>
  <si>
    <t>PEDRA BRITADA N. 1 (9,5 a 19 MM) POSTO PEDREIRA/FORNECEDOR</t>
  </si>
  <si>
    <t>ITEM SUPRIMIDO</t>
  </si>
  <si>
    <r>
      <t xml:space="preserve">GRUPO 01 - MATERIAIS DE MANUTENÇÃO CIVIL </t>
    </r>
    <r>
      <rPr>
        <b/>
        <i/>
        <sz val="14"/>
        <color rgb="FFFF0000"/>
        <rFont val="Calibri"/>
        <family val="2"/>
        <scheme val="minor"/>
      </rPr>
      <t>(NO COMPRASGOVERNAMENTAIS, ESTE GRUPO APARECE COM O Nº 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</si>
</sst>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R$&quot;* #,##0.00_);_(&quot;R$&quot;* \(#,##0.00\);_(&quot;R$&quot;* &quot;-&quot;??_);_(@_)"/>
  </numFmts>
  <fonts count="25" x14ac:knownFonts="1">
    <font>
      <sz val="10"/>
      <name val="Times New Roman"/>
    </font>
    <font>
      <sz val="11"/>
      <color theme="1"/>
      <name val="Calibri"/>
      <family val="2"/>
      <scheme val="minor"/>
    </font>
    <font>
      <sz val="10"/>
      <name val="Calibri"/>
      <family val="2"/>
      <scheme val="minor"/>
    </font>
    <font>
      <sz val="10"/>
      <name val="Times New Roman"/>
      <family val="1"/>
    </font>
    <font>
      <b/>
      <sz val="12"/>
      <name val="Calibri"/>
      <family val="2"/>
      <scheme val="minor"/>
    </font>
    <font>
      <sz val="12"/>
      <name val="Calibri"/>
      <family val="2"/>
      <scheme val="minor"/>
    </font>
    <font>
      <b/>
      <i/>
      <sz val="14"/>
      <name val="Calibri"/>
      <family val="2"/>
      <scheme val="minor"/>
    </font>
    <font>
      <sz val="10"/>
      <name val="Arial"/>
      <family val="2"/>
    </font>
    <font>
      <sz val="11"/>
      <color indexed="8"/>
      <name val="Calibri"/>
      <family val="2"/>
    </font>
    <font>
      <sz val="12"/>
      <color rgb="FFFF0000"/>
      <name val="Calibri"/>
      <family val="2"/>
      <scheme val="minor"/>
    </font>
    <font>
      <b/>
      <i/>
      <sz val="12"/>
      <color rgb="FFFF0000"/>
      <name val="Calibri"/>
      <family val="2"/>
      <scheme val="minor"/>
    </font>
    <font>
      <sz val="10"/>
      <color rgb="FFFF0000"/>
      <name val="Calibri"/>
      <family val="2"/>
      <scheme val="minor"/>
    </font>
    <font>
      <b/>
      <sz val="10"/>
      <name val="Arial"/>
      <family val="2"/>
    </font>
    <font>
      <b/>
      <sz val="8"/>
      <name val="Times New Roman"/>
      <family val="1"/>
    </font>
    <font>
      <b/>
      <sz val="12"/>
      <name val="Tahoma"/>
      <family val="2"/>
    </font>
    <font>
      <b/>
      <sz val="9"/>
      <name val="Tahoma"/>
      <family val="2"/>
    </font>
    <font>
      <sz val="8"/>
      <color indexed="8"/>
      <name val="Calibri"/>
      <family val="2"/>
    </font>
    <font>
      <sz val="9"/>
      <name val="Tahoma"/>
      <family val="2"/>
    </font>
    <font>
      <b/>
      <sz val="11"/>
      <name val="Arial"/>
      <family val="2"/>
    </font>
    <font>
      <u/>
      <sz val="12"/>
      <color indexed="8"/>
      <name val="Calibri"/>
      <family val="2"/>
    </font>
    <font>
      <sz val="12"/>
      <color indexed="8"/>
      <name val="Calibri"/>
      <family val="2"/>
    </font>
    <font>
      <b/>
      <sz val="16"/>
      <name val="Calibri"/>
      <family val="2"/>
      <scheme val="minor"/>
    </font>
    <font>
      <sz val="16"/>
      <name val="Calibri"/>
      <family val="2"/>
      <scheme val="minor"/>
    </font>
    <font>
      <b/>
      <i/>
      <sz val="16"/>
      <name val="Calibri"/>
      <family val="2"/>
      <scheme val="minor"/>
    </font>
    <font>
      <b/>
      <i/>
      <sz val="14"/>
      <color rgb="FFFF0000"/>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C5BE97"/>
        <bgColor indexed="64"/>
      </patternFill>
    </fill>
  </fills>
  <borders count="34">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3">
    <xf numFmtId="0" fontId="0" fillId="0" borderId="0"/>
    <xf numFmtId="164" fontId="3" fillId="0" borderId="0" applyFont="0" applyFill="0" applyBorder="0" applyAlignment="0" applyProtection="0"/>
    <xf numFmtId="0" fontId="3" fillId="0" borderId="0"/>
    <xf numFmtId="0" fontId="3" fillId="0" borderId="0"/>
    <xf numFmtId="0" fontId="7" fillId="0" borderId="0"/>
    <xf numFmtId="0" fontId="7" fillId="0" borderId="0"/>
    <xf numFmtId="0" fontId="8" fillId="0" borderId="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7" fillId="0" borderId="0"/>
  </cellStyleXfs>
  <cellXfs count="159">
    <xf numFmtId="0" fontId="0" fillId="0" borderId="0" xfId="0"/>
    <xf numFmtId="0" fontId="2" fillId="2" borderId="0" xfId="0" applyFont="1" applyFill="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2" fillId="2" borderId="0" xfId="0" applyFont="1" applyFill="1" applyBorder="1" applyAlignment="1">
      <alignment vertical="center"/>
    </xf>
    <xf numFmtId="164" fontId="5" fillId="2" borderId="1" xfId="1" applyFont="1" applyFill="1" applyBorder="1" applyAlignment="1">
      <alignment horizontal="center" vertical="center"/>
    </xf>
    <xf numFmtId="164" fontId="5" fillId="2" borderId="2" xfId="1"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0" xfId="0" applyFont="1" applyBorder="1" applyAlignment="1">
      <alignment vertical="center"/>
    </xf>
    <xf numFmtId="0" fontId="5" fillId="2" borderId="0" xfId="0" applyFont="1" applyFill="1" applyAlignment="1">
      <alignment vertical="center"/>
    </xf>
    <xf numFmtId="0" fontId="5" fillId="2" borderId="2" xfId="0" applyFont="1" applyFill="1" applyBorder="1" applyAlignment="1">
      <alignment horizontal="justify" vertical="center" wrapText="1"/>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justify" vertical="center" wrapText="1"/>
    </xf>
    <xf numFmtId="164" fontId="5" fillId="0" borderId="2" xfId="1" applyFont="1" applyFill="1" applyBorder="1" applyAlignment="1">
      <alignment horizontal="center" vertical="center"/>
    </xf>
    <xf numFmtId="164" fontId="5" fillId="0" borderId="2" xfId="1" applyFont="1" applyFill="1" applyBorder="1" applyAlignment="1">
      <alignment horizontal="right" vertical="center"/>
    </xf>
    <xf numFmtId="0" fontId="2" fillId="0" borderId="0" xfId="0" applyFont="1" applyFill="1" applyBorder="1" applyAlignment="1">
      <alignment vertical="center"/>
    </xf>
    <xf numFmtId="0" fontId="2" fillId="0" borderId="0" xfId="0" applyFont="1" applyFill="1" applyAlignment="1">
      <alignment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164" fontId="5" fillId="0" borderId="15" xfId="1" applyFont="1" applyFill="1" applyBorder="1" applyAlignment="1">
      <alignment horizontal="right" vertical="center"/>
    </xf>
    <xf numFmtId="164" fontId="5" fillId="0" borderId="15" xfId="1" applyFont="1" applyFill="1" applyBorder="1" applyAlignment="1">
      <alignment horizontal="center" vertical="center"/>
    </xf>
    <xf numFmtId="164" fontId="5" fillId="0" borderId="0" xfId="0" applyNumberFormat="1" applyFont="1" applyAlignment="1">
      <alignment vertical="center"/>
    </xf>
    <xf numFmtId="0" fontId="15" fillId="4" borderId="17" xfId="5" applyFont="1" applyFill="1" applyBorder="1" applyAlignment="1">
      <alignment vertical="center" wrapText="1"/>
    </xf>
    <xf numFmtId="0" fontId="5" fillId="0" borderId="0" xfId="0" applyFont="1" applyFill="1" applyBorder="1" applyAlignment="1">
      <alignment horizontal="center" vertical="center"/>
    </xf>
    <xf numFmtId="0" fontId="5" fillId="0" borderId="0" xfId="0" applyFont="1" applyFill="1" applyBorder="1" applyAlignment="1">
      <alignment horizontal="justify" vertical="center" wrapText="1"/>
    </xf>
    <xf numFmtId="164" fontId="5" fillId="0" borderId="0" xfId="1" applyFont="1" applyFill="1" applyBorder="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5" fillId="0" borderId="7" xfId="0" applyFont="1" applyFill="1" applyBorder="1" applyAlignment="1">
      <alignment horizontal="center" vertical="center"/>
    </xf>
    <xf numFmtId="164" fontId="5" fillId="0" borderId="8" xfId="1" applyFont="1" applyFill="1" applyBorder="1" applyAlignment="1">
      <alignment horizontal="center" vertical="center"/>
    </xf>
    <xf numFmtId="164" fontId="4" fillId="0" borderId="0" xfId="1" applyFont="1" applyFill="1" applyBorder="1" applyAlignment="1">
      <alignment horizontal="center" vertical="center" wrapText="1"/>
    </xf>
    <xf numFmtId="43" fontId="5" fillId="2" borderId="13" xfId="1" applyNumberFormat="1" applyFont="1" applyFill="1" applyBorder="1" applyAlignment="1">
      <alignment horizontal="center" vertical="center"/>
    </xf>
    <xf numFmtId="43" fontId="11" fillId="2" borderId="0" xfId="0" applyNumberFormat="1" applyFont="1" applyFill="1" applyBorder="1" applyAlignment="1">
      <alignment vertical="center"/>
    </xf>
    <xf numFmtId="43" fontId="5" fillId="2" borderId="16" xfId="1" applyNumberFormat="1" applyFont="1" applyFill="1" applyBorder="1" applyAlignment="1">
      <alignment horizontal="center" vertical="center"/>
    </xf>
    <xf numFmtId="43" fontId="5" fillId="2" borderId="2" xfId="1" applyNumberFormat="1" applyFont="1" applyFill="1" applyBorder="1" applyAlignment="1">
      <alignment horizontal="center" vertical="center"/>
    </xf>
    <xf numFmtId="43" fontId="9" fillId="0" borderId="0" xfId="1" applyNumberFormat="1" applyFont="1" applyFill="1" applyBorder="1" applyAlignment="1">
      <alignment horizontal="center" vertical="center"/>
    </xf>
    <xf numFmtId="0" fontId="4" fillId="0" borderId="26"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2" fillId="4" borderId="4" xfId="2" applyFont="1" applyFill="1" applyBorder="1" applyAlignment="1">
      <alignment vertical="center"/>
    </xf>
    <xf numFmtId="0" fontId="2" fillId="4" borderId="7" xfId="2" applyFont="1" applyFill="1" applyBorder="1" applyAlignment="1">
      <alignment vertical="center"/>
    </xf>
    <xf numFmtId="0" fontId="4" fillId="0" borderId="28" xfId="0" applyFont="1" applyFill="1" applyBorder="1" applyAlignment="1">
      <alignment horizontal="center" vertical="center" wrapText="1"/>
    </xf>
    <xf numFmtId="164" fontId="23" fillId="5" borderId="20" xfId="1" applyFont="1" applyFill="1" applyBorder="1" applyAlignment="1">
      <alignment vertical="center"/>
    </xf>
    <xf numFmtId="0" fontId="5" fillId="2" borderId="24"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25" xfId="0" applyFont="1" applyFill="1" applyBorder="1" applyAlignment="1">
      <alignment horizontal="justify" vertical="center" wrapText="1"/>
    </xf>
    <xf numFmtId="164" fontId="5" fillId="2" borderId="25" xfId="1" applyFont="1" applyFill="1" applyBorder="1" applyAlignment="1">
      <alignment horizontal="center" vertical="center"/>
    </xf>
    <xf numFmtId="43" fontId="5" fillId="2" borderId="23" xfId="1" applyNumberFormat="1" applyFont="1" applyFill="1" applyBorder="1" applyAlignment="1">
      <alignment horizontal="center" vertical="center"/>
    </xf>
    <xf numFmtId="164" fontId="5" fillId="2" borderId="21" xfId="1" applyFont="1" applyFill="1" applyBorder="1" applyAlignment="1">
      <alignment horizontal="center" vertical="center"/>
    </xf>
    <xf numFmtId="164" fontId="6" fillId="3" borderId="28" xfId="1"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5" xfId="0" applyFont="1" applyFill="1" applyBorder="1" applyAlignment="1">
      <alignment horizontal="justify" vertical="center" wrapText="1"/>
    </xf>
    <xf numFmtId="164" fontId="5" fillId="2" borderId="15" xfId="1" applyFont="1" applyFill="1" applyBorder="1" applyAlignment="1">
      <alignment horizontal="center" vertical="center"/>
    </xf>
    <xf numFmtId="43" fontId="9" fillId="2" borderId="16" xfId="1" applyNumberFormat="1" applyFont="1" applyFill="1" applyBorder="1" applyAlignment="1">
      <alignment horizontal="center" vertical="center"/>
    </xf>
    <xf numFmtId="164" fontId="5" fillId="2" borderId="29" xfId="1"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15" xfId="0" applyFont="1" applyFill="1" applyBorder="1" applyAlignment="1">
      <alignment horizontal="center" vertical="center" wrapText="1"/>
    </xf>
    <xf numFmtId="164" fontId="6" fillId="0" borderId="15" xfId="1" applyFont="1" applyFill="1" applyBorder="1" applyAlignment="1">
      <alignment horizontal="center" vertical="center"/>
    </xf>
    <xf numFmtId="43" fontId="10" fillId="0" borderId="16" xfId="1" applyNumberFormat="1" applyFont="1" applyFill="1" applyBorder="1" applyAlignment="1">
      <alignment horizontal="center" vertical="center"/>
    </xf>
    <xf numFmtId="164" fontId="6" fillId="0" borderId="29" xfId="1" applyFont="1" applyFill="1" applyBorder="1" applyAlignment="1">
      <alignment horizontal="center" vertical="center"/>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5" xfId="0" applyFont="1" applyFill="1" applyBorder="1" applyAlignment="1">
      <alignment horizontal="justify" vertical="center" wrapText="1"/>
    </xf>
    <xf numFmtId="164" fontId="5" fillId="0" borderId="25" xfId="1" applyFont="1" applyFill="1" applyBorder="1" applyAlignment="1">
      <alignment horizontal="center" vertical="center"/>
    </xf>
    <xf numFmtId="164" fontId="6" fillId="3" borderId="28" xfId="0" applyNumberFormat="1" applyFont="1" applyFill="1" applyBorder="1" applyAlignment="1">
      <alignment horizontal="center" vertical="center" wrapText="1"/>
    </xf>
    <xf numFmtId="43" fontId="9" fillId="0" borderId="16" xfId="1" applyNumberFormat="1" applyFont="1" applyFill="1" applyBorder="1" applyAlignment="1">
      <alignment horizontal="center" vertical="center"/>
    </xf>
    <xf numFmtId="164" fontId="5" fillId="0" borderId="29" xfId="1" applyFont="1" applyFill="1" applyBorder="1" applyAlignment="1">
      <alignment horizontal="center" vertical="center"/>
    </xf>
    <xf numFmtId="43" fontId="5" fillId="2" borderId="25" xfId="1" applyNumberFormat="1" applyFont="1" applyFill="1" applyBorder="1" applyAlignment="1">
      <alignment horizontal="center" vertical="center"/>
    </xf>
    <xf numFmtId="43" fontId="9" fillId="0" borderId="15" xfId="1" applyNumberFormat="1" applyFont="1" applyFill="1" applyBorder="1" applyAlignment="1">
      <alignment horizontal="center" vertical="center"/>
    </xf>
    <xf numFmtId="164" fontId="5" fillId="0" borderId="25" xfId="1" applyFont="1" applyFill="1" applyBorder="1" applyAlignment="1">
      <alignment horizontal="right" vertical="center"/>
    </xf>
    <xf numFmtId="164" fontId="6" fillId="3" borderId="28" xfId="1" applyFont="1" applyFill="1" applyBorder="1" applyAlignment="1">
      <alignment horizontal="center" vertical="center" wrapText="1"/>
    </xf>
    <xf numFmtId="10" fontId="21" fillId="6" borderId="17" xfId="2" applyNumberFormat="1" applyFont="1" applyFill="1" applyBorder="1" applyAlignment="1">
      <alignment horizontal="right" vertical="center"/>
    </xf>
    <xf numFmtId="10" fontId="21" fillId="6" borderId="20" xfId="2" applyNumberFormat="1" applyFont="1" applyFill="1" applyBorder="1" applyAlignment="1">
      <alignment horizontal="left" vertical="center"/>
    </xf>
    <xf numFmtId="0" fontId="3" fillId="4" borderId="0" xfId="3" applyFill="1" applyAlignment="1">
      <alignment vertical="center"/>
    </xf>
    <xf numFmtId="0" fontId="3" fillId="4" borderId="7" xfId="3" applyFill="1" applyBorder="1" applyAlignment="1">
      <alignment vertical="center"/>
    </xf>
    <xf numFmtId="0" fontId="3" fillId="4" borderId="0" xfId="3" applyFill="1" applyBorder="1" applyAlignment="1">
      <alignment vertical="center"/>
    </xf>
    <xf numFmtId="0" fontId="3" fillId="4" borderId="8" xfId="3" applyFill="1" applyBorder="1" applyAlignment="1">
      <alignment vertical="center"/>
    </xf>
    <xf numFmtId="0" fontId="3" fillId="4" borderId="9" xfId="3" applyFill="1" applyBorder="1" applyAlignment="1">
      <alignment vertical="center"/>
    </xf>
    <xf numFmtId="0" fontId="3" fillId="4" borderId="10" xfId="3" applyFill="1" applyBorder="1" applyAlignment="1">
      <alignment vertical="center"/>
    </xf>
    <xf numFmtId="0" fontId="3" fillId="4" borderId="11" xfId="3" applyFill="1" applyBorder="1" applyAlignment="1">
      <alignment vertical="center"/>
    </xf>
    <xf numFmtId="0" fontId="7" fillId="4" borderId="4" xfId="4" applyFill="1" applyBorder="1" applyAlignment="1">
      <alignment vertical="center"/>
    </xf>
    <xf numFmtId="0" fontId="7" fillId="4" borderId="6" xfId="4" applyFill="1" applyBorder="1" applyAlignment="1">
      <alignment vertical="center"/>
    </xf>
    <xf numFmtId="0" fontId="7" fillId="4" borderId="5" xfId="4" applyFill="1" applyBorder="1" applyAlignment="1">
      <alignment vertical="center"/>
    </xf>
    <xf numFmtId="0" fontId="7" fillId="4" borderId="0" xfId="4" applyFill="1" applyAlignment="1">
      <alignment vertical="center"/>
    </xf>
    <xf numFmtId="0" fontId="16" fillId="4" borderId="20" xfId="6" applyFont="1" applyFill="1" applyBorder="1" applyAlignment="1">
      <alignment horizontal="center" vertical="center"/>
    </xf>
    <xf numFmtId="0" fontId="7" fillId="4" borderId="0" xfId="22" applyFill="1" applyBorder="1" applyAlignment="1">
      <alignment vertical="center"/>
    </xf>
    <xf numFmtId="10" fontId="16" fillId="4" borderId="8" xfId="6" applyNumberFormat="1" applyFont="1" applyFill="1" applyBorder="1" applyAlignment="1">
      <alignment horizontal="center" vertical="center"/>
    </xf>
    <xf numFmtId="0" fontId="18" fillId="4" borderId="17" xfId="22" applyFont="1" applyFill="1" applyBorder="1" applyAlignment="1">
      <alignment vertical="center"/>
    </xf>
    <xf numFmtId="10" fontId="18" fillId="4" borderId="20" xfId="22" applyNumberFormat="1" applyFont="1" applyFill="1" applyBorder="1" applyAlignment="1">
      <alignment horizontal="center" vertical="center"/>
    </xf>
    <xf numFmtId="0" fontId="7" fillId="4" borderId="0" xfId="4" applyFill="1" applyBorder="1" applyAlignment="1">
      <alignment horizontal="center" vertical="center"/>
    </xf>
    <xf numFmtId="0" fontId="18" fillId="4" borderId="0" xfId="22" applyFont="1" applyFill="1" applyBorder="1" applyAlignment="1">
      <alignment vertical="center"/>
    </xf>
    <xf numFmtId="10" fontId="18" fillId="4" borderId="0" xfId="22" applyNumberFormat="1" applyFont="1" applyFill="1" applyBorder="1" applyAlignment="1">
      <alignment horizontal="center" vertical="center"/>
    </xf>
    <xf numFmtId="0" fontId="5" fillId="2" borderId="25"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21" fillId="4" borderId="30" xfId="2" applyFont="1" applyFill="1" applyBorder="1" applyAlignment="1">
      <alignment horizontal="left" vertical="center" wrapText="1"/>
    </xf>
    <xf numFmtId="0" fontId="21" fillId="4" borderId="0" xfId="2" applyFont="1" applyFill="1" applyBorder="1" applyAlignment="1">
      <alignment horizontal="left" vertical="center" wrapText="1"/>
    </xf>
    <xf numFmtId="0" fontId="21" fillId="4" borderId="31" xfId="2" applyFont="1" applyFill="1" applyBorder="1" applyAlignment="1">
      <alignment horizontal="left" vertical="center" wrapText="1"/>
    </xf>
    <xf numFmtId="0" fontId="21" fillId="6" borderId="19" xfId="2" applyFont="1" applyFill="1" applyBorder="1" applyAlignment="1">
      <alignment horizontal="center" vertical="center"/>
    </xf>
    <xf numFmtId="0" fontId="21" fillId="6" borderId="17" xfId="2" applyFont="1" applyFill="1" applyBorder="1" applyAlignment="1">
      <alignment horizontal="center" vertical="center"/>
    </xf>
    <xf numFmtId="0" fontId="21" fillId="6" borderId="20" xfId="2"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4" borderId="22" xfId="2" applyFont="1" applyFill="1" applyBorder="1" applyAlignment="1">
      <alignment horizontal="justify" vertical="center" wrapText="1"/>
    </xf>
    <xf numFmtId="0" fontId="21" fillId="4" borderId="6" xfId="2" applyFont="1" applyFill="1" applyBorder="1" applyAlignment="1">
      <alignment horizontal="justify" vertical="center" wrapText="1"/>
    </xf>
    <xf numFmtId="0" fontId="21" fillId="4" borderId="12" xfId="2" applyFont="1" applyFill="1" applyBorder="1" applyAlignment="1">
      <alignment horizontal="justify" vertical="center" wrapText="1"/>
    </xf>
    <xf numFmtId="0" fontId="21" fillId="4" borderId="30" xfId="2" applyFont="1" applyFill="1" applyBorder="1" applyAlignment="1">
      <alignment horizontal="justify" vertical="center" wrapText="1"/>
    </xf>
    <xf numFmtId="0" fontId="21" fillId="4" borderId="0" xfId="2" applyFont="1" applyFill="1" applyBorder="1" applyAlignment="1">
      <alignment horizontal="justify" vertical="center" wrapText="1"/>
    </xf>
    <xf numFmtId="0" fontId="21" fillId="4" borderId="31" xfId="2" applyFont="1" applyFill="1" applyBorder="1" applyAlignment="1">
      <alignment horizontal="justify" vertical="center" wrapText="1"/>
    </xf>
    <xf numFmtId="0" fontId="6" fillId="6" borderId="19"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6" borderId="18" xfId="0" applyFont="1" applyFill="1" applyBorder="1" applyAlignment="1">
      <alignment horizontal="center" vertical="center" wrapText="1"/>
    </xf>
    <xf numFmtId="0" fontId="22" fillId="4" borderId="22" xfId="2" applyFont="1" applyFill="1" applyBorder="1" applyAlignment="1">
      <alignment horizontal="left" vertical="top"/>
    </xf>
    <xf numFmtId="0" fontId="22" fillId="4" borderId="5" xfId="2" applyFont="1" applyFill="1" applyBorder="1" applyAlignment="1">
      <alignment horizontal="left" vertical="top"/>
    </xf>
    <xf numFmtId="0" fontId="22" fillId="4" borderId="30" xfId="2" applyFont="1" applyFill="1" applyBorder="1" applyAlignment="1">
      <alignment horizontal="left" vertical="top"/>
    </xf>
    <xf numFmtId="0" fontId="22" fillId="4" borderId="8" xfId="2" applyFont="1" applyFill="1" applyBorder="1" applyAlignment="1">
      <alignment horizontal="left" vertical="top"/>
    </xf>
    <xf numFmtId="0" fontId="2" fillId="4" borderId="9" xfId="2" applyFont="1" applyFill="1" applyBorder="1" applyAlignment="1">
      <alignment horizontal="center" vertical="center"/>
    </xf>
    <xf numFmtId="0" fontId="2" fillId="4" borderId="10" xfId="2" applyFont="1" applyFill="1" applyBorder="1" applyAlignment="1">
      <alignment horizontal="center" vertical="center"/>
    </xf>
    <xf numFmtId="0" fontId="12" fillId="4" borderId="4" xfId="3" applyFont="1" applyFill="1" applyBorder="1" applyAlignment="1" applyProtection="1">
      <alignment horizontal="center" vertical="center"/>
      <protection locked="0"/>
    </xf>
    <xf numFmtId="0" fontId="12" fillId="4" borderId="6" xfId="3" applyFont="1" applyFill="1" applyBorder="1" applyAlignment="1" applyProtection="1">
      <alignment horizontal="center" vertical="center"/>
      <protection locked="0"/>
    </xf>
    <xf numFmtId="0" fontId="12" fillId="4" borderId="5" xfId="3" applyFont="1" applyFill="1" applyBorder="1" applyAlignment="1" applyProtection="1">
      <alignment horizontal="center" vertical="center"/>
      <protection locked="0"/>
    </xf>
    <xf numFmtId="0" fontId="12" fillId="4" borderId="7" xfId="3" applyFont="1" applyFill="1" applyBorder="1" applyAlignment="1" applyProtection="1">
      <alignment horizontal="center" vertical="center"/>
      <protection locked="0"/>
    </xf>
    <xf numFmtId="0" fontId="12" fillId="4" borderId="0" xfId="3" applyFont="1" applyFill="1" applyBorder="1" applyAlignment="1" applyProtection="1">
      <alignment horizontal="center" vertical="center"/>
      <protection locked="0"/>
    </xf>
    <xf numFmtId="0" fontId="12" fillId="4" borderId="8" xfId="3" applyFont="1" applyFill="1" applyBorder="1" applyAlignment="1" applyProtection="1">
      <alignment horizontal="center" vertical="center"/>
      <protection locked="0"/>
    </xf>
    <xf numFmtId="0" fontId="13" fillId="4" borderId="4" xfId="3" applyFont="1" applyFill="1" applyBorder="1" applyAlignment="1" applyProtection="1">
      <alignment horizontal="left" vertical="center" wrapText="1"/>
      <protection locked="0"/>
    </xf>
    <xf numFmtId="0" fontId="13" fillId="4" borderId="6" xfId="3" applyFont="1" applyFill="1" applyBorder="1" applyAlignment="1" applyProtection="1">
      <alignment horizontal="left" vertical="center" wrapText="1"/>
      <protection locked="0"/>
    </xf>
    <xf numFmtId="0" fontId="13" fillId="4" borderId="5" xfId="3" applyFont="1" applyFill="1" applyBorder="1" applyAlignment="1" applyProtection="1">
      <alignment horizontal="left" vertical="center" wrapText="1"/>
      <protection locked="0"/>
    </xf>
    <xf numFmtId="0" fontId="13" fillId="4" borderId="9" xfId="3" applyFont="1" applyFill="1" applyBorder="1" applyAlignment="1" applyProtection="1">
      <alignment horizontal="left" vertical="center" wrapText="1"/>
      <protection locked="0"/>
    </xf>
    <xf numFmtId="0" fontId="13" fillId="4" borderId="10" xfId="3" applyFont="1" applyFill="1" applyBorder="1" applyAlignment="1" applyProtection="1">
      <alignment horizontal="left" vertical="center" wrapText="1"/>
      <protection locked="0"/>
    </xf>
    <xf numFmtId="0" fontId="13" fillId="4" borderId="11" xfId="3" applyFont="1" applyFill="1" applyBorder="1" applyAlignment="1" applyProtection="1">
      <alignment horizontal="left" vertical="center" wrapText="1"/>
      <protection locked="0"/>
    </xf>
    <xf numFmtId="0" fontId="14" fillId="4" borderId="7" xfId="5" applyFont="1" applyFill="1" applyBorder="1" applyAlignment="1">
      <alignment horizontal="center" vertical="center" wrapText="1"/>
    </xf>
    <xf numFmtId="0" fontId="14" fillId="4" borderId="0" xfId="5" applyFont="1" applyFill="1" applyBorder="1" applyAlignment="1">
      <alignment horizontal="center" vertical="center" wrapText="1"/>
    </xf>
    <xf numFmtId="0" fontId="14" fillId="4" borderId="8" xfId="5" applyFont="1" applyFill="1" applyBorder="1" applyAlignment="1">
      <alignment horizontal="center" vertical="center" wrapText="1"/>
    </xf>
    <xf numFmtId="0" fontId="15" fillId="4" borderId="19" xfId="5" applyFont="1" applyFill="1" applyBorder="1" applyAlignment="1">
      <alignment horizontal="center" vertical="center" wrapText="1"/>
    </xf>
    <xf numFmtId="0" fontId="15" fillId="4" borderId="17" xfId="5" applyFont="1" applyFill="1" applyBorder="1" applyAlignment="1">
      <alignment horizontal="center" vertical="center" wrapText="1"/>
    </xf>
    <xf numFmtId="0" fontId="17" fillId="4" borderId="7" xfId="5" applyFont="1" applyFill="1" applyBorder="1" applyAlignment="1">
      <alignment horizontal="center" vertical="center" wrapText="1"/>
    </xf>
    <xf numFmtId="0" fontId="17" fillId="4" borderId="0" xfId="5" applyFont="1" applyFill="1" applyBorder="1" applyAlignment="1">
      <alignment horizontal="center" vertical="center" wrapText="1"/>
    </xf>
    <xf numFmtId="0" fontId="17" fillId="4" borderId="9" xfId="5" applyFont="1" applyFill="1" applyBorder="1" applyAlignment="1">
      <alignment horizontal="center" vertical="center" wrapText="1"/>
    </xf>
    <xf numFmtId="0" fontId="17" fillId="4" borderId="10" xfId="5" applyFont="1" applyFill="1" applyBorder="1" applyAlignment="1">
      <alignment horizontal="center" vertical="center" wrapText="1"/>
    </xf>
    <xf numFmtId="0" fontId="7" fillId="4" borderId="19" xfId="4" applyFill="1" applyBorder="1" applyAlignment="1">
      <alignment horizontal="center" vertical="center"/>
    </xf>
    <xf numFmtId="0" fontId="7" fillId="4" borderId="17" xfId="4" applyFill="1" applyBorder="1" applyAlignment="1">
      <alignment horizontal="center" vertical="center"/>
    </xf>
    <xf numFmtId="0" fontId="19" fillId="4" borderId="4" xfId="6" applyFont="1" applyFill="1" applyBorder="1" applyAlignment="1">
      <alignment horizontal="center" vertical="center"/>
    </xf>
    <xf numFmtId="0" fontId="19" fillId="4" borderId="6" xfId="6" applyFont="1" applyFill="1" applyBorder="1" applyAlignment="1">
      <alignment horizontal="center" vertical="center"/>
    </xf>
    <xf numFmtId="0" fontId="19" fillId="4" borderId="5" xfId="6" applyFont="1" applyFill="1" applyBorder="1" applyAlignment="1">
      <alignment horizontal="center" vertical="center"/>
    </xf>
    <xf numFmtId="0" fontId="20" fillId="4" borderId="9" xfId="6" applyFont="1" applyFill="1" applyBorder="1" applyAlignment="1">
      <alignment horizontal="center" vertical="center"/>
    </xf>
    <xf numFmtId="0" fontId="20" fillId="4" borderId="10" xfId="6" applyFont="1" applyFill="1" applyBorder="1" applyAlignment="1">
      <alignment horizontal="center" vertical="center"/>
    </xf>
    <xf numFmtId="0" fontId="20" fillId="4" borderId="11" xfId="6" applyFont="1" applyFill="1" applyBorder="1" applyAlignment="1">
      <alignment horizontal="center" vertical="center"/>
    </xf>
    <xf numFmtId="164" fontId="9" fillId="2" borderId="13" xfId="1" applyFont="1" applyFill="1" applyBorder="1" applyAlignment="1">
      <alignment horizontal="center" vertical="center"/>
    </xf>
    <xf numFmtId="164" fontId="9" fillId="2" borderId="32" xfId="1" applyFont="1" applyFill="1" applyBorder="1" applyAlignment="1">
      <alignment horizontal="center" vertical="center"/>
    </xf>
    <xf numFmtId="164" fontId="9" fillId="2" borderId="33" xfId="1" applyFont="1" applyFill="1" applyBorder="1" applyAlignment="1">
      <alignment horizontal="center" vertical="center"/>
    </xf>
  </cellXfs>
  <cellStyles count="23">
    <cellStyle name="Moeda 2" xfId="7"/>
    <cellStyle name="Moeda 3" xfId="8"/>
    <cellStyle name="Normal" xfId="0" builtinId="0"/>
    <cellStyle name="Normal 2" xfId="9"/>
    <cellStyle name="Normal 2 2" xfId="10"/>
    <cellStyle name="Normal 2 2 2" xfId="2"/>
    <cellStyle name="Normal 2 3" xfId="5"/>
    <cellStyle name="Normal 3" xfId="11"/>
    <cellStyle name="Normal 4" xfId="12"/>
    <cellStyle name="Normal 4 2" xfId="6"/>
    <cellStyle name="Normal 5" xfId="13"/>
    <cellStyle name="Normal 5 2" xfId="3"/>
    <cellStyle name="Normal 6" xfId="4"/>
    <cellStyle name="Normal_composição BDI" xfId="22"/>
    <cellStyle name="Porcentagem 2" xfId="14"/>
    <cellStyle name="Porcentagem 2 2" xfId="15"/>
    <cellStyle name="Porcentagem 3" xfId="16"/>
    <cellStyle name="Porcentagem 4" xfId="17"/>
    <cellStyle name="Separador de milhares 2" xfId="18"/>
    <cellStyle name="Separador de milhares 3" xfId="19"/>
    <cellStyle name="Separador de milhares 4" xfId="20"/>
    <cellStyle name="Vírgula" xfId="1" builtinId="3"/>
    <cellStyle name="Vírgula 2" xfId="21"/>
  </cellStyles>
  <dxfs count="0"/>
  <tableStyles count="0" defaultTableStyle="TableStyleMedium9" defaultPivotStyle="PivotStyleLight16"/>
  <colors>
    <mruColors>
      <color rgb="FFC5BE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57150</xdr:colOff>
          <xdr:row>0</xdr:row>
          <xdr:rowOff>123825</xdr:rowOff>
        </xdr:from>
        <xdr:to>
          <xdr:col>0</xdr:col>
          <xdr:colOff>666750</xdr:colOff>
          <xdr:row>4</xdr:row>
          <xdr:rowOff>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L-AUGUSTO\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refreshError="1"/>
      <sheetData sheetId="1" refreshError="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t="str">
            <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efreshError="1">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efreshError="1">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58"/>
  <sheetViews>
    <sheetView tabSelected="1" view="pageBreakPreview" zoomScale="70" zoomScaleNormal="70" zoomScaleSheetLayoutView="70" workbookViewId="0">
      <selection activeCell="A20" sqref="A20:F20"/>
    </sheetView>
  </sheetViews>
  <sheetFormatPr defaultColWidth="12" defaultRowHeight="15.75" x14ac:dyDescent="0.2"/>
  <cols>
    <col min="1" max="1" width="12.33203125" style="11" bestFit="1" customWidth="1"/>
    <col min="2" max="2" width="6.83203125" style="3" bestFit="1" customWidth="1"/>
    <col min="3" max="3" width="110.83203125" style="4" customWidth="1"/>
    <col min="4" max="4" width="12.5" style="3" bestFit="1" customWidth="1"/>
    <col min="5" max="5" width="15" style="2" bestFit="1" customWidth="1"/>
    <col min="6" max="6" width="18" style="25" customWidth="1"/>
    <col min="7" max="7" width="25" style="2" bestFit="1" customWidth="1"/>
    <col min="8" max="16384" width="12" style="1"/>
  </cols>
  <sheetData>
    <row r="1" spans="1:10" ht="23.1" customHeight="1" x14ac:dyDescent="0.2">
      <c r="A1" s="42"/>
      <c r="B1" s="112" t="s">
        <v>5</v>
      </c>
      <c r="C1" s="113"/>
      <c r="D1" s="113"/>
      <c r="E1" s="114"/>
      <c r="F1" s="121" t="s">
        <v>15</v>
      </c>
      <c r="G1" s="122"/>
    </row>
    <row r="2" spans="1:10" ht="23.1" customHeight="1" x14ac:dyDescent="0.2">
      <c r="A2" s="43"/>
      <c r="B2" s="115" t="s">
        <v>9</v>
      </c>
      <c r="C2" s="116"/>
      <c r="D2" s="116"/>
      <c r="E2" s="117"/>
      <c r="F2" s="123"/>
      <c r="G2" s="124"/>
    </row>
    <row r="3" spans="1:10" ht="23.1" customHeight="1" x14ac:dyDescent="0.2">
      <c r="A3" s="43"/>
      <c r="B3" s="115" t="s">
        <v>10</v>
      </c>
      <c r="C3" s="116"/>
      <c r="D3" s="116"/>
      <c r="E3" s="117"/>
      <c r="F3" s="123"/>
      <c r="G3" s="124"/>
    </row>
    <row r="4" spans="1:10" ht="23.1" customHeight="1" x14ac:dyDescent="0.2">
      <c r="A4" s="43"/>
      <c r="B4" s="101" t="s">
        <v>357</v>
      </c>
      <c r="C4" s="102"/>
      <c r="D4" s="102"/>
      <c r="E4" s="103"/>
      <c r="F4" s="123"/>
      <c r="G4" s="124"/>
    </row>
    <row r="5" spans="1:10" ht="23.1" customHeight="1" thickBot="1" x14ac:dyDescent="0.25">
      <c r="A5" s="43"/>
      <c r="B5" s="101"/>
      <c r="C5" s="102"/>
      <c r="D5" s="102"/>
      <c r="E5" s="103"/>
      <c r="F5" s="123"/>
      <c r="G5" s="124"/>
    </row>
    <row r="6" spans="1:10" ht="23.1" customHeight="1" thickBot="1" x14ac:dyDescent="0.25">
      <c r="A6" s="104" t="s">
        <v>371</v>
      </c>
      <c r="B6" s="105"/>
      <c r="C6" s="105"/>
      <c r="D6" s="105"/>
      <c r="E6" s="106"/>
      <c r="F6" s="76" t="s">
        <v>308</v>
      </c>
      <c r="G6" s="77">
        <f>'BDI - TCU (2016)'!D17</f>
        <v>0.1109817209108872</v>
      </c>
    </row>
    <row r="7" spans="1:10" ht="8.1" customHeight="1" thickBot="1" x14ac:dyDescent="0.25">
      <c r="A7" s="125"/>
      <c r="B7" s="126"/>
      <c r="C7" s="126"/>
      <c r="D7" s="126"/>
      <c r="E7" s="126"/>
      <c r="F7" s="126"/>
      <c r="G7" s="126"/>
    </row>
    <row r="8" spans="1:10" s="10" customFormat="1" ht="38.25" customHeight="1" thickBot="1" x14ac:dyDescent="0.25">
      <c r="A8" s="40" t="s">
        <v>7</v>
      </c>
      <c r="B8" s="41" t="s">
        <v>4</v>
      </c>
      <c r="C8" s="41" t="s">
        <v>6</v>
      </c>
      <c r="D8" s="41" t="s">
        <v>3</v>
      </c>
      <c r="E8" s="41" t="s">
        <v>2</v>
      </c>
      <c r="F8" s="41" t="s">
        <v>370</v>
      </c>
      <c r="G8" s="44" t="s">
        <v>1</v>
      </c>
      <c r="H8" s="5"/>
      <c r="I8" s="5"/>
      <c r="J8" s="5"/>
    </row>
    <row r="9" spans="1:10" s="10" customFormat="1" ht="8.1" customHeight="1" thickBot="1" x14ac:dyDescent="0.25">
      <c r="A9" s="107"/>
      <c r="B9" s="108"/>
      <c r="C9" s="108"/>
      <c r="D9" s="108"/>
      <c r="E9" s="108"/>
      <c r="F9" s="108"/>
      <c r="G9" s="109"/>
      <c r="H9" s="5"/>
      <c r="I9" s="5"/>
      <c r="J9" s="34"/>
    </row>
    <row r="10" spans="1:10" s="5" customFormat="1" ht="21.95" customHeight="1" thickBot="1" x14ac:dyDescent="0.25">
      <c r="A10" s="118" t="s">
        <v>385</v>
      </c>
      <c r="B10" s="119"/>
      <c r="C10" s="119"/>
      <c r="D10" s="119"/>
      <c r="E10" s="119"/>
      <c r="F10" s="120"/>
      <c r="G10" s="52">
        <f>SUM(G11:G18)</f>
        <v>246680</v>
      </c>
    </row>
    <row r="11" spans="1:10" s="5" customFormat="1" x14ac:dyDescent="0.2">
      <c r="A11" s="46">
        <v>10511</v>
      </c>
      <c r="B11" s="47">
        <v>1</v>
      </c>
      <c r="C11" s="48" t="s">
        <v>16</v>
      </c>
      <c r="D11" s="47" t="s">
        <v>13</v>
      </c>
      <c r="E11" s="49">
        <v>1500</v>
      </c>
      <c r="F11" s="50">
        <v>20</v>
      </c>
      <c r="G11" s="51">
        <f t="shared" ref="G11:G18" si="0">ROUND(F11*E11,2)</f>
        <v>30000</v>
      </c>
    </row>
    <row r="12" spans="1:10" s="5" customFormat="1" x14ac:dyDescent="0.2">
      <c r="A12" s="9">
        <v>367</v>
      </c>
      <c r="B12" s="8">
        <v>2</v>
      </c>
      <c r="C12" s="12" t="s">
        <v>17</v>
      </c>
      <c r="D12" s="8" t="s">
        <v>18</v>
      </c>
      <c r="E12" s="7">
        <v>1000</v>
      </c>
      <c r="F12" s="35">
        <v>66.66</v>
      </c>
      <c r="G12" s="6">
        <f t="shared" si="0"/>
        <v>66660</v>
      </c>
    </row>
    <row r="13" spans="1:10" s="5" customFormat="1" x14ac:dyDescent="0.2">
      <c r="A13" s="9">
        <v>370</v>
      </c>
      <c r="B13" s="8">
        <v>3</v>
      </c>
      <c r="C13" s="12" t="s">
        <v>278</v>
      </c>
      <c r="D13" s="8" t="s">
        <v>18</v>
      </c>
      <c r="E13" s="7">
        <v>1000</v>
      </c>
      <c r="F13" s="35">
        <v>63.88</v>
      </c>
      <c r="G13" s="6">
        <f t="shared" si="0"/>
        <v>63880</v>
      </c>
    </row>
    <row r="14" spans="1:10" s="5" customFormat="1" x14ac:dyDescent="0.2">
      <c r="A14" s="9">
        <v>366</v>
      </c>
      <c r="B14" s="8">
        <v>4</v>
      </c>
      <c r="C14" s="12" t="s">
        <v>279</v>
      </c>
      <c r="D14" s="8" t="s">
        <v>18</v>
      </c>
      <c r="E14" s="7">
        <v>1000</v>
      </c>
      <c r="F14" s="35">
        <v>63.88</v>
      </c>
      <c r="G14" s="6">
        <f t="shared" si="0"/>
        <v>63880</v>
      </c>
    </row>
    <row r="15" spans="1:10" s="5" customFormat="1" ht="15.75" customHeight="1" x14ac:dyDescent="0.2">
      <c r="A15" s="9">
        <v>1106</v>
      </c>
      <c r="B15" s="8">
        <v>5</v>
      </c>
      <c r="C15" s="12" t="s">
        <v>19</v>
      </c>
      <c r="D15" s="8" t="s">
        <v>20</v>
      </c>
      <c r="E15" s="7">
        <v>500</v>
      </c>
      <c r="F15" s="35">
        <v>0.52</v>
      </c>
      <c r="G15" s="6">
        <f t="shared" si="0"/>
        <v>260</v>
      </c>
    </row>
    <row r="16" spans="1:10" s="5" customFormat="1" ht="15.75" customHeight="1" x14ac:dyDescent="0.2">
      <c r="A16" s="9">
        <v>4720</v>
      </c>
      <c r="B16" s="8">
        <v>6</v>
      </c>
      <c r="C16" s="12" t="s">
        <v>382</v>
      </c>
      <c r="D16" s="8" t="s">
        <v>18</v>
      </c>
      <c r="E16" s="156" t="s">
        <v>384</v>
      </c>
      <c r="F16" s="157"/>
      <c r="G16" s="158"/>
    </row>
    <row r="17" spans="1:7" s="5" customFormat="1" x14ac:dyDescent="0.2">
      <c r="A17" s="9">
        <v>4721</v>
      </c>
      <c r="B17" s="8">
        <v>7</v>
      </c>
      <c r="C17" s="12" t="s">
        <v>383</v>
      </c>
      <c r="D17" s="8" t="s">
        <v>18</v>
      </c>
      <c r="E17" s="156" t="s">
        <v>384</v>
      </c>
      <c r="F17" s="157"/>
      <c r="G17" s="158"/>
    </row>
    <row r="18" spans="1:7" s="5" customFormat="1" x14ac:dyDescent="0.2">
      <c r="A18" s="9">
        <v>7271</v>
      </c>
      <c r="B18" s="8">
        <v>8</v>
      </c>
      <c r="C18" s="12" t="s">
        <v>31</v>
      </c>
      <c r="D18" s="8" t="s">
        <v>13</v>
      </c>
      <c r="E18" s="7">
        <v>50000</v>
      </c>
      <c r="F18" s="35">
        <v>0.44</v>
      </c>
      <c r="G18" s="6">
        <f t="shared" si="0"/>
        <v>22000</v>
      </c>
    </row>
    <row r="19" spans="1:7" s="5" customFormat="1" ht="15" customHeight="1" thickBot="1" x14ac:dyDescent="0.25">
      <c r="A19" s="53"/>
      <c r="B19" s="54"/>
      <c r="C19" s="55"/>
      <c r="D19" s="54"/>
      <c r="E19" s="56"/>
      <c r="F19" s="57"/>
      <c r="G19" s="58"/>
    </row>
    <row r="20" spans="1:7" s="5" customFormat="1" ht="21.95" customHeight="1" thickBot="1" x14ac:dyDescent="0.25">
      <c r="A20" s="98" t="s">
        <v>358</v>
      </c>
      <c r="B20" s="99"/>
      <c r="C20" s="99"/>
      <c r="D20" s="99"/>
      <c r="E20" s="99"/>
      <c r="F20" s="100"/>
      <c r="G20" s="52">
        <f>SUM(G21:G26)</f>
        <v>96273</v>
      </c>
    </row>
    <row r="21" spans="1:7" s="5" customFormat="1" x14ac:dyDescent="0.2">
      <c r="A21" s="46">
        <v>34353</v>
      </c>
      <c r="B21" s="47">
        <v>9</v>
      </c>
      <c r="C21" s="48" t="s">
        <v>21</v>
      </c>
      <c r="D21" s="47" t="s">
        <v>20</v>
      </c>
      <c r="E21" s="49">
        <v>500</v>
      </c>
      <c r="F21" s="50">
        <v>0.86</v>
      </c>
      <c r="G21" s="51">
        <f t="shared" ref="G21:G26" si="1">ROUND(F21*E21,2)</f>
        <v>430</v>
      </c>
    </row>
    <row r="22" spans="1:7" s="5" customFormat="1" x14ac:dyDescent="0.2">
      <c r="A22" s="9">
        <v>34356</v>
      </c>
      <c r="B22" s="8">
        <v>10</v>
      </c>
      <c r="C22" s="12" t="s">
        <v>22</v>
      </c>
      <c r="D22" s="8" t="s">
        <v>20</v>
      </c>
      <c r="E22" s="7">
        <v>300</v>
      </c>
      <c r="F22" s="35">
        <v>2.4700000000000002</v>
      </c>
      <c r="G22" s="6">
        <f t="shared" si="1"/>
        <v>741</v>
      </c>
    </row>
    <row r="23" spans="1:7" s="5" customFormat="1" x14ac:dyDescent="0.2">
      <c r="A23" s="9">
        <v>34357</v>
      </c>
      <c r="B23" s="8">
        <v>11</v>
      </c>
      <c r="C23" s="12" t="s">
        <v>23</v>
      </c>
      <c r="D23" s="8" t="s">
        <v>20</v>
      </c>
      <c r="E23" s="7">
        <v>300</v>
      </c>
      <c r="F23" s="35">
        <v>2.74</v>
      </c>
      <c r="G23" s="6">
        <f t="shared" si="1"/>
        <v>822</v>
      </c>
    </row>
    <row r="24" spans="1:7" s="5" customFormat="1" ht="15.75" customHeight="1" x14ac:dyDescent="0.2">
      <c r="A24" s="9">
        <v>1292</v>
      </c>
      <c r="B24" s="8">
        <v>12</v>
      </c>
      <c r="C24" s="12" t="s">
        <v>25</v>
      </c>
      <c r="D24" s="8" t="s">
        <v>12</v>
      </c>
      <c r="E24" s="7">
        <v>1000</v>
      </c>
      <c r="F24" s="35">
        <v>44.62</v>
      </c>
      <c r="G24" s="6">
        <f t="shared" si="1"/>
        <v>44620</v>
      </c>
    </row>
    <row r="25" spans="1:7" s="5" customFormat="1" ht="31.5" x14ac:dyDescent="0.2">
      <c r="A25" s="9">
        <v>1287</v>
      </c>
      <c r="B25" s="8">
        <v>13</v>
      </c>
      <c r="C25" s="12" t="s">
        <v>26</v>
      </c>
      <c r="D25" s="8" t="s">
        <v>12</v>
      </c>
      <c r="E25" s="7">
        <v>1000</v>
      </c>
      <c r="F25" s="35">
        <v>21.89</v>
      </c>
      <c r="G25" s="6">
        <f t="shared" si="1"/>
        <v>21890</v>
      </c>
    </row>
    <row r="26" spans="1:7" s="5" customFormat="1" ht="15.75" customHeight="1" x14ac:dyDescent="0.2">
      <c r="A26" s="9">
        <v>536</v>
      </c>
      <c r="B26" s="8">
        <v>14</v>
      </c>
      <c r="C26" s="12" t="s">
        <v>85</v>
      </c>
      <c r="D26" s="8" t="s">
        <v>12</v>
      </c>
      <c r="E26" s="7">
        <v>1000</v>
      </c>
      <c r="F26" s="35">
        <v>27.77</v>
      </c>
      <c r="G26" s="6">
        <f t="shared" si="1"/>
        <v>27770</v>
      </c>
    </row>
    <row r="27" spans="1:7" s="5" customFormat="1" ht="15" customHeight="1" thickBot="1" x14ac:dyDescent="0.25">
      <c r="A27" s="53"/>
      <c r="B27" s="54"/>
      <c r="C27" s="55"/>
      <c r="D27" s="54"/>
      <c r="E27" s="56"/>
      <c r="F27" s="57"/>
      <c r="G27" s="58"/>
    </row>
    <row r="28" spans="1:7" s="5" customFormat="1" ht="21.95" customHeight="1" thickBot="1" x14ac:dyDescent="0.25">
      <c r="A28" s="98" t="s">
        <v>359</v>
      </c>
      <c r="B28" s="99"/>
      <c r="C28" s="99"/>
      <c r="D28" s="99"/>
      <c r="E28" s="99"/>
      <c r="F28" s="100"/>
      <c r="G28" s="52">
        <f>SUM(G29:G32)</f>
        <v>98620.01</v>
      </c>
    </row>
    <row r="29" spans="1:7" s="5" customFormat="1" ht="31.5" x14ac:dyDescent="0.2">
      <c r="A29" s="46">
        <v>11609</v>
      </c>
      <c r="B29" s="47">
        <v>15</v>
      </c>
      <c r="C29" s="48" t="s">
        <v>378</v>
      </c>
      <c r="D29" s="97" t="s">
        <v>377</v>
      </c>
      <c r="E29" s="49">
        <v>17</v>
      </c>
      <c r="F29" s="50">
        <v>210.53</v>
      </c>
      <c r="G29" s="51">
        <f>ROUND(F29*E29,2)</f>
        <v>3579.01</v>
      </c>
    </row>
    <row r="30" spans="1:7" s="5" customFormat="1" ht="31.5" x14ac:dyDescent="0.2">
      <c r="A30" s="9">
        <v>4017</v>
      </c>
      <c r="B30" s="8">
        <v>16</v>
      </c>
      <c r="C30" s="12" t="s">
        <v>277</v>
      </c>
      <c r="D30" s="8" t="s">
        <v>12</v>
      </c>
      <c r="E30" s="7">
        <v>2000</v>
      </c>
      <c r="F30" s="35">
        <v>40.94</v>
      </c>
      <c r="G30" s="6">
        <f>ROUND(F30*E30,2)</f>
        <v>81880</v>
      </c>
    </row>
    <row r="31" spans="1:7" s="5" customFormat="1" x14ac:dyDescent="0.2">
      <c r="A31" s="9">
        <v>7321</v>
      </c>
      <c r="B31" s="8">
        <v>17</v>
      </c>
      <c r="C31" s="12" t="s">
        <v>24</v>
      </c>
      <c r="D31" s="8" t="s">
        <v>13</v>
      </c>
      <c r="E31" s="7">
        <v>300</v>
      </c>
      <c r="F31" s="35">
        <v>33.32</v>
      </c>
      <c r="G31" s="6">
        <f>ROUND(F31*E31,2)</f>
        <v>9996</v>
      </c>
    </row>
    <row r="32" spans="1:7" s="5" customFormat="1" x14ac:dyDescent="0.2">
      <c r="A32" s="9">
        <v>4030</v>
      </c>
      <c r="B32" s="8">
        <v>18</v>
      </c>
      <c r="C32" s="12" t="s">
        <v>83</v>
      </c>
      <c r="D32" s="8" t="s">
        <v>12</v>
      </c>
      <c r="E32" s="7">
        <v>300</v>
      </c>
      <c r="F32" s="35">
        <v>10.55</v>
      </c>
      <c r="G32" s="6">
        <f>ROUND(F32*E32,2)</f>
        <v>3165</v>
      </c>
    </row>
    <row r="33" spans="1:7" s="5" customFormat="1" ht="15" customHeight="1" thickBot="1" x14ac:dyDescent="0.25">
      <c r="A33" s="30"/>
      <c r="F33" s="36"/>
      <c r="G33" s="31"/>
    </row>
    <row r="34" spans="1:7" s="5" customFormat="1" ht="21.95" customHeight="1" thickBot="1" x14ac:dyDescent="0.25">
      <c r="A34" s="98" t="s">
        <v>360</v>
      </c>
      <c r="B34" s="99"/>
      <c r="C34" s="99"/>
      <c r="D34" s="99"/>
      <c r="E34" s="99"/>
      <c r="F34" s="100"/>
      <c r="G34" s="52">
        <f>SUM(G35:G40)</f>
        <v>42250</v>
      </c>
    </row>
    <row r="35" spans="1:7" s="18" customFormat="1" x14ac:dyDescent="0.2">
      <c r="A35" s="46">
        <v>3315</v>
      </c>
      <c r="B35" s="47">
        <v>19</v>
      </c>
      <c r="C35" s="48" t="s">
        <v>67</v>
      </c>
      <c r="D35" s="47" t="s">
        <v>20</v>
      </c>
      <c r="E35" s="49">
        <v>5000</v>
      </c>
      <c r="F35" s="50">
        <v>0.34</v>
      </c>
      <c r="G35" s="51">
        <f t="shared" ref="G35:G40" si="2">ROUND(F35*E35,2)</f>
        <v>1700</v>
      </c>
    </row>
    <row r="36" spans="1:7" s="18" customFormat="1" x14ac:dyDescent="0.2">
      <c r="A36" s="9">
        <v>34583</v>
      </c>
      <c r="B36" s="8">
        <v>20</v>
      </c>
      <c r="C36" s="12" t="s">
        <v>69</v>
      </c>
      <c r="D36" s="8" t="s">
        <v>13</v>
      </c>
      <c r="E36" s="7">
        <v>2000</v>
      </c>
      <c r="F36" s="35">
        <v>13.04</v>
      </c>
      <c r="G36" s="6">
        <f t="shared" si="2"/>
        <v>26080</v>
      </c>
    </row>
    <row r="37" spans="1:7" s="18" customFormat="1" ht="31.5" x14ac:dyDescent="0.2">
      <c r="A37" s="9">
        <v>4812</v>
      </c>
      <c r="B37" s="8">
        <v>21</v>
      </c>
      <c r="C37" s="12" t="s">
        <v>70</v>
      </c>
      <c r="D37" s="8" t="s">
        <v>13</v>
      </c>
      <c r="E37" s="7">
        <v>2000</v>
      </c>
      <c r="F37" s="35">
        <v>2.4300000000000002</v>
      </c>
      <c r="G37" s="6">
        <f t="shared" si="2"/>
        <v>4860</v>
      </c>
    </row>
    <row r="38" spans="1:7" s="18" customFormat="1" x14ac:dyDescent="0.2">
      <c r="A38" s="9">
        <v>20250</v>
      </c>
      <c r="B38" s="8">
        <v>22</v>
      </c>
      <c r="C38" s="12" t="s">
        <v>103</v>
      </c>
      <c r="D38" s="8" t="s">
        <v>20</v>
      </c>
      <c r="E38" s="7">
        <v>200</v>
      </c>
      <c r="F38" s="35">
        <v>8.7799999999999994</v>
      </c>
      <c r="G38" s="6">
        <f t="shared" si="2"/>
        <v>1756</v>
      </c>
    </row>
    <row r="39" spans="1:7" s="18" customFormat="1" x14ac:dyDescent="0.2">
      <c r="A39" s="9">
        <v>3313</v>
      </c>
      <c r="B39" s="8">
        <v>23</v>
      </c>
      <c r="C39" s="12" t="s">
        <v>286</v>
      </c>
      <c r="D39" s="8" t="s">
        <v>20</v>
      </c>
      <c r="E39" s="7">
        <v>300</v>
      </c>
      <c r="F39" s="35">
        <v>23.38</v>
      </c>
      <c r="G39" s="6">
        <f t="shared" si="2"/>
        <v>7014</v>
      </c>
    </row>
    <row r="40" spans="1:7" s="18" customFormat="1" x14ac:dyDescent="0.2">
      <c r="A40" s="9" t="s">
        <v>55</v>
      </c>
      <c r="B40" s="8">
        <v>24</v>
      </c>
      <c r="C40" s="12" t="s">
        <v>287</v>
      </c>
      <c r="D40" s="8" t="s">
        <v>20</v>
      </c>
      <c r="E40" s="7">
        <v>500</v>
      </c>
      <c r="F40" s="35">
        <v>1.68</v>
      </c>
      <c r="G40" s="6">
        <f t="shared" si="2"/>
        <v>840</v>
      </c>
    </row>
    <row r="41" spans="1:7" s="18" customFormat="1" ht="15" customHeight="1" thickBot="1" x14ac:dyDescent="0.25">
      <c r="A41" s="59"/>
      <c r="B41" s="60"/>
      <c r="C41" s="61"/>
      <c r="D41" s="60"/>
      <c r="E41" s="62"/>
      <c r="F41" s="63"/>
      <c r="G41" s="64"/>
    </row>
    <row r="42" spans="1:7" s="18" customFormat="1" ht="21.95" customHeight="1" thickBot="1" x14ac:dyDescent="0.25">
      <c r="A42" s="98" t="s">
        <v>361</v>
      </c>
      <c r="B42" s="99"/>
      <c r="C42" s="99"/>
      <c r="D42" s="99"/>
      <c r="E42" s="99"/>
      <c r="F42" s="100"/>
      <c r="G42" s="52">
        <f>SUM(G43:G73)</f>
        <v>739632</v>
      </c>
    </row>
    <row r="43" spans="1:7" s="18" customFormat="1" ht="31.5" x14ac:dyDescent="0.2">
      <c r="A43" s="46">
        <v>4982</v>
      </c>
      <c r="B43" s="47">
        <v>25</v>
      </c>
      <c r="C43" s="48" t="s">
        <v>311</v>
      </c>
      <c r="D43" s="47" t="s">
        <v>13</v>
      </c>
      <c r="E43" s="49">
        <v>100</v>
      </c>
      <c r="F43" s="50">
        <v>129.19999999999999</v>
      </c>
      <c r="G43" s="51">
        <f t="shared" ref="G43:G73" si="3">ROUND(F43*E43,2)</f>
        <v>12920</v>
      </c>
    </row>
    <row r="44" spans="1:7" s="18" customFormat="1" ht="31.5" x14ac:dyDescent="0.2">
      <c r="A44" s="9">
        <v>10553</v>
      </c>
      <c r="B44" s="8">
        <v>26</v>
      </c>
      <c r="C44" s="12" t="s">
        <v>312</v>
      </c>
      <c r="D44" s="8" t="s">
        <v>13</v>
      </c>
      <c r="E44" s="7">
        <v>300</v>
      </c>
      <c r="F44" s="35">
        <v>82.53</v>
      </c>
      <c r="G44" s="6">
        <f t="shared" si="3"/>
        <v>24759</v>
      </c>
    </row>
    <row r="45" spans="1:7" s="18" customFormat="1" ht="31.5" x14ac:dyDescent="0.2">
      <c r="A45" s="9">
        <v>10554</v>
      </c>
      <c r="B45" s="8">
        <v>27</v>
      </c>
      <c r="C45" s="12" t="s">
        <v>313</v>
      </c>
      <c r="D45" s="8" t="s">
        <v>13</v>
      </c>
      <c r="E45" s="7">
        <v>300</v>
      </c>
      <c r="F45" s="35">
        <v>85.27</v>
      </c>
      <c r="G45" s="6">
        <f t="shared" si="3"/>
        <v>25581</v>
      </c>
    </row>
    <row r="46" spans="1:7" s="18" customFormat="1" ht="31.5" x14ac:dyDescent="0.2">
      <c r="A46" s="9">
        <v>10555</v>
      </c>
      <c r="B46" s="8">
        <v>28</v>
      </c>
      <c r="C46" s="12" t="s">
        <v>314</v>
      </c>
      <c r="D46" s="8" t="s">
        <v>13</v>
      </c>
      <c r="E46" s="7">
        <v>500</v>
      </c>
      <c r="F46" s="35">
        <v>88</v>
      </c>
      <c r="G46" s="6">
        <f t="shared" si="3"/>
        <v>44000</v>
      </c>
    </row>
    <row r="47" spans="1:7" s="18" customFormat="1" ht="31.5" x14ac:dyDescent="0.2">
      <c r="A47" s="9">
        <v>10556</v>
      </c>
      <c r="B47" s="8">
        <v>29</v>
      </c>
      <c r="C47" s="12" t="s">
        <v>315</v>
      </c>
      <c r="D47" s="8" t="s">
        <v>13</v>
      </c>
      <c r="E47" s="7">
        <v>100</v>
      </c>
      <c r="F47" s="35">
        <v>100.35</v>
      </c>
      <c r="G47" s="6">
        <f t="shared" si="3"/>
        <v>10035</v>
      </c>
    </row>
    <row r="48" spans="1:7" s="18" customFormat="1" ht="31.5" x14ac:dyDescent="0.2">
      <c r="A48" s="9">
        <v>3084</v>
      </c>
      <c r="B48" s="8">
        <v>30</v>
      </c>
      <c r="C48" s="12" t="s">
        <v>49</v>
      </c>
      <c r="D48" s="8" t="s">
        <v>13</v>
      </c>
      <c r="E48" s="7">
        <v>100</v>
      </c>
      <c r="F48" s="35">
        <v>57.03</v>
      </c>
      <c r="G48" s="6">
        <f t="shared" si="3"/>
        <v>5703</v>
      </c>
    </row>
    <row r="49" spans="1:7" s="18" customFormat="1" x14ac:dyDescent="0.2">
      <c r="A49" s="9">
        <v>3081</v>
      </c>
      <c r="B49" s="8">
        <v>31</v>
      </c>
      <c r="C49" s="12" t="s">
        <v>50</v>
      </c>
      <c r="D49" s="8" t="s">
        <v>13</v>
      </c>
      <c r="E49" s="7">
        <v>1000</v>
      </c>
      <c r="F49" s="35">
        <v>63.89</v>
      </c>
      <c r="G49" s="6">
        <f t="shared" si="3"/>
        <v>63890</v>
      </c>
    </row>
    <row r="50" spans="1:7" s="18" customFormat="1" x14ac:dyDescent="0.2">
      <c r="A50" s="9">
        <v>3099</v>
      </c>
      <c r="B50" s="8">
        <v>32</v>
      </c>
      <c r="C50" s="12" t="s">
        <v>51</v>
      </c>
      <c r="D50" s="8" t="s">
        <v>13</v>
      </c>
      <c r="E50" s="7">
        <v>500</v>
      </c>
      <c r="F50" s="35">
        <v>50.53</v>
      </c>
      <c r="G50" s="6">
        <f t="shared" si="3"/>
        <v>25265</v>
      </c>
    </row>
    <row r="51" spans="1:7" s="18" customFormat="1" ht="31.5" x14ac:dyDescent="0.2">
      <c r="A51" s="9">
        <v>181</v>
      </c>
      <c r="B51" s="8">
        <v>33</v>
      </c>
      <c r="C51" s="12" t="s">
        <v>52</v>
      </c>
      <c r="D51" s="8" t="s">
        <v>13</v>
      </c>
      <c r="E51" s="7">
        <v>1000</v>
      </c>
      <c r="F51" s="35">
        <v>106.47</v>
      </c>
      <c r="G51" s="6">
        <f t="shared" si="3"/>
        <v>106470</v>
      </c>
    </row>
    <row r="52" spans="1:7" s="18" customFormat="1" x14ac:dyDescent="0.2">
      <c r="A52" s="9">
        <v>20247</v>
      </c>
      <c r="B52" s="8">
        <v>34</v>
      </c>
      <c r="C52" s="12" t="s">
        <v>32</v>
      </c>
      <c r="D52" s="8" t="s">
        <v>20</v>
      </c>
      <c r="E52" s="7">
        <v>200</v>
      </c>
      <c r="F52" s="35">
        <v>11.82</v>
      </c>
      <c r="G52" s="6">
        <f t="shared" si="3"/>
        <v>2364</v>
      </c>
    </row>
    <row r="53" spans="1:7" s="18" customFormat="1" x14ac:dyDescent="0.2">
      <c r="A53" s="9">
        <v>5066</v>
      </c>
      <c r="B53" s="8">
        <v>35</v>
      </c>
      <c r="C53" s="12" t="s">
        <v>33</v>
      </c>
      <c r="D53" s="8" t="s">
        <v>20</v>
      </c>
      <c r="E53" s="7">
        <v>200</v>
      </c>
      <c r="F53" s="35">
        <v>14.07</v>
      </c>
      <c r="G53" s="6">
        <f t="shared" si="3"/>
        <v>2814</v>
      </c>
    </row>
    <row r="54" spans="1:7" s="18" customFormat="1" x14ac:dyDescent="0.2">
      <c r="A54" s="9">
        <v>5067</v>
      </c>
      <c r="B54" s="8">
        <v>36</v>
      </c>
      <c r="C54" s="12" t="s">
        <v>34</v>
      </c>
      <c r="D54" s="8" t="s">
        <v>20</v>
      </c>
      <c r="E54" s="7">
        <v>200</v>
      </c>
      <c r="F54" s="35">
        <v>11.38</v>
      </c>
      <c r="G54" s="6">
        <f t="shared" si="3"/>
        <v>2276</v>
      </c>
    </row>
    <row r="55" spans="1:7" s="18" customFormat="1" x14ac:dyDescent="0.2">
      <c r="A55" s="9">
        <v>5075</v>
      </c>
      <c r="B55" s="8">
        <v>37</v>
      </c>
      <c r="C55" s="12" t="s">
        <v>35</v>
      </c>
      <c r="D55" s="8" t="s">
        <v>20</v>
      </c>
      <c r="E55" s="7">
        <v>200</v>
      </c>
      <c r="F55" s="35">
        <v>10.68</v>
      </c>
      <c r="G55" s="6">
        <f t="shared" si="3"/>
        <v>2136</v>
      </c>
    </row>
    <row r="56" spans="1:7" s="18" customFormat="1" x14ac:dyDescent="0.2">
      <c r="A56" s="9">
        <v>20212</v>
      </c>
      <c r="B56" s="8">
        <v>38</v>
      </c>
      <c r="C56" s="12" t="s">
        <v>78</v>
      </c>
      <c r="D56" s="8" t="s">
        <v>37</v>
      </c>
      <c r="E56" s="7">
        <v>2000</v>
      </c>
      <c r="F56" s="35">
        <v>9.89</v>
      </c>
      <c r="G56" s="6">
        <f t="shared" si="3"/>
        <v>19780</v>
      </c>
    </row>
    <row r="57" spans="1:7" s="18" customFormat="1" x14ac:dyDescent="0.2">
      <c r="A57" s="9">
        <v>20205</v>
      </c>
      <c r="B57" s="8">
        <v>39</v>
      </c>
      <c r="C57" s="12" t="s">
        <v>79</v>
      </c>
      <c r="D57" s="8" t="s">
        <v>37</v>
      </c>
      <c r="E57" s="7">
        <v>2000</v>
      </c>
      <c r="F57" s="35">
        <v>1.61</v>
      </c>
      <c r="G57" s="6">
        <f t="shared" si="3"/>
        <v>3220</v>
      </c>
    </row>
    <row r="58" spans="1:7" s="18" customFormat="1" x14ac:dyDescent="0.2">
      <c r="A58" s="9">
        <v>20210</v>
      </c>
      <c r="B58" s="8">
        <v>40</v>
      </c>
      <c r="C58" s="12" t="s">
        <v>80</v>
      </c>
      <c r="D58" s="8" t="s">
        <v>37</v>
      </c>
      <c r="E58" s="7">
        <v>2000</v>
      </c>
      <c r="F58" s="35">
        <v>22.71</v>
      </c>
      <c r="G58" s="6">
        <f t="shared" si="3"/>
        <v>45420</v>
      </c>
    </row>
    <row r="59" spans="1:7" s="18" customFormat="1" x14ac:dyDescent="0.2">
      <c r="A59" s="9">
        <v>3992</v>
      </c>
      <c r="B59" s="8">
        <v>41</v>
      </c>
      <c r="C59" s="12" t="s">
        <v>81</v>
      </c>
      <c r="D59" s="8" t="s">
        <v>37</v>
      </c>
      <c r="E59" s="7">
        <v>2000</v>
      </c>
      <c r="F59" s="35">
        <v>16.829999999999998</v>
      </c>
      <c r="G59" s="6">
        <f t="shared" si="3"/>
        <v>33660</v>
      </c>
    </row>
    <row r="60" spans="1:7" s="18" customFormat="1" ht="15.75" customHeight="1" x14ac:dyDescent="0.2">
      <c r="A60" s="9">
        <v>11134</v>
      </c>
      <c r="B60" s="8">
        <v>42</v>
      </c>
      <c r="C60" s="12" t="s">
        <v>238</v>
      </c>
      <c r="D60" s="8" t="s">
        <v>12</v>
      </c>
      <c r="E60" s="7">
        <v>1000</v>
      </c>
      <c r="F60" s="35">
        <v>26.54</v>
      </c>
      <c r="G60" s="6">
        <f t="shared" si="3"/>
        <v>26540</v>
      </c>
    </row>
    <row r="61" spans="1:7" s="18" customFormat="1" ht="15.75" customHeight="1" x14ac:dyDescent="0.2">
      <c r="A61" s="9">
        <v>34743</v>
      </c>
      <c r="B61" s="8">
        <v>43</v>
      </c>
      <c r="C61" s="12" t="s">
        <v>239</v>
      </c>
      <c r="D61" s="8" t="s">
        <v>12</v>
      </c>
      <c r="E61" s="7">
        <v>1000</v>
      </c>
      <c r="F61" s="35">
        <v>44.55</v>
      </c>
      <c r="G61" s="6">
        <f t="shared" si="3"/>
        <v>44550</v>
      </c>
    </row>
    <row r="62" spans="1:7" s="18" customFormat="1" ht="31.5" x14ac:dyDescent="0.2">
      <c r="A62" s="9">
        <v>2432</v>
      </c>
      <c r="B62" s="8">
        <v>44</v>
      </c>
      <c r="C62" s="12" t="s">
        <v>108</v>
      </c>
      <c r="D62" s="8" t="s">
        <v>13</v>
      </c>
      <c r="E62" s="7">
        <v>2000</v>
      </c>
      <c r="F62" s="35">
        <v>27.44</v>
      </c>
      <c r="G62" s="6">
        <f t="shared" si="3"/>
        <v>54880</v>
      </c>
    </row>
    <row r="63" spans="1:7" s="18" customFormat="1" ht="31.5" x14ac:dyDescent="0.2">
      <c r="A63" s="9">
        <v>2433</v>
      </c>
      <c r="B63" s="8">
        <v>45</v>
      </c>
      <c r="C63" s="12" t="s">
        <v>109</v>
      </c>
      <c r="D63" s="8" t="s">
        <v>13</v>
      </c>
      <c r="E63" s="7">
        <v>2000</v>
      </c>
      <c r="F63" s="35">
        <v>9.3000000000000007</v>
      </c>
      <c r="G63" s="6">
        <f t="shared" si="3"/>
        <v>18600</v>
      </c>
    </row>
    <row r="64" spans="1:7" s="18" customFormat="1" x14ac:dyDescent="0.2">
      <c r="A64" s="9">
        <v>11461</v>
      </c>
      <c r="B64" s="8">
        <v>46</v>
      </c>
      <c r="C64" s="12" t="s">
        <v>110</v>
      </c>
      <c r="D64" s="8" t="s">
        <v>13</v>
      </c>
      <c r="E64" s="7">
        <v>500</v>
      </c>
      <c r="F64" s="35">
        <v>7.51</v>
      </c>
      <c r="G64" s="6">
        <f t="shared" si="3"/>
        <v>3755</v>
      </c>
    </row>
    <row r="65" spans="1:7" s="18" customFormat="1" x14ac:dyDescent="0.2">
      <c r="A65" s="9" t="s">
        <v>55</v>
      </c>
      <c r="B65" s="8">
        <v>47</v>
      </c>
      <c r="C65" s="12" t="s">
        <v>111</v>
      </c>
      <c r="D65" s="8" t="s">
        <v>13</v>
      </c>
      <c r="E65" s="7">
        <v>500</v>
      </c>
      <c r="F65" s="35">
        <v>19</v>
      </c>
      <c r="G65" s="6">
        <f t="shared" si="3"/>
        <v>9500</v>
      </c>
    </row>
    <row r="66" spans="1:7" s="18" customFormat="1" x14ac:dyDescent="0.2">
      <c r="A66" s="9">
        <v>11458</v>
      </c>
      <c r="B66" s="8">
        <v>48</v>
      </c>
      <c r="C66" s="12" t="s">
        <v>112</v>
      </c>
      <c r="D66" s="8" t="s">
        <v>13</v>
      </c>
      <c r="E66" s="7">
        <v>500</v>
      </c>
      <c r="F66" s="35">
        <v>18.8</v>
      </c>
      <c r="G66" s="6">
        <f t="shared" si="3"/>
        <v>9400</v>
      </c>
    </row>
    <row r="67" spans="1:7" s="18" customFormat="1" x14ac:dyDescent="0.2">
      <c r="A67" s="9">
        <v>11560</v>
      </c>
      <c r="B67" s="8">
        <v>49</v>
      </c>
      <c r="C67" s="12" t="s">
        <v>113</v>
      </c>
      <c r="D67" s="8" t="s">
        <v>13</v>
      </c>
      <c r="E67" s="7">
        <v>300</v>
      </c>
      <c r="F67" s="35">
        <v>118.61</v>
      </c>
      <c r="G67" s="6">
        <f t="shared" si="3"/>
        <v>35583</v>
      </c>
    </row>
    <row r="68" spans="1:7" s="18" customFormat="1" x14ac:dyDescent="0.2">
      <c r="A68" s="9">
        <v>11469</v>
      </c>
      <c r="B68" s="8">
        <v>50</v>
      </c>
      <c r="C68" s="12" t="s">
        <v>114</v>
      </c>
      <c r="D68" s="8" t="s">
        <v>13</v>
      </c>
      <c r="E68" s="7">
        <v>2000</v>
      </c>
      <c r="F68" s="35">
        <v>10.29</v>
      </c>
      <c r="G68" s="6">
        <f t="shared" si="3"/>
        <v>20580</v>
      </c>
    </row>
    <row r="69" spans="1:7" s="18" customFormat="1" x14ac:dyDescent="0.2">
      <c r="A69" s="9">
        <v>5090</v>
      </c>
      <c r="B69" s="8">
        <v>51</v>
      </c>
      <c r="C69" s="12" t="s">
        <v>115</v>
      </c>
      <c r="D69" s="8" t="s">
        <v>13</v>
      </c>
      <c r="E69" s="7">
        <v>300</v>
      </c>
      <c r="F69" s="35">
        <v>15.36</v>
      </c>
      <c r="G69" s="6">
        <f t="shared" si="3"/>
        <v>4608</v>
      </c>
    </row>
    <row r="70" spans="1:7" s="18" customFormat="1" x14ac:dyDescent="0.2">
      <c r="A70" s="9">
        <v>5089</v>
      </c>
      <c r="B70" s="8">
        <v>52</v>
      </c>
      <c r="C70" s="12" t="s">
        <v>116</v>
      </c>
      <c r="D70" s="8" t="s">
        <v>13</v>
      </c>
      <c r="E70" s="7">
        <v>300</v>
      </c>
      <c r="F70" s="35">
        <v>31.81</v>
      </c>
      <c r="G70" s="6">
        <f t="shared" si="3"/>
        <v>9543</v>
      </c>
    </row>
    <row r="71" spans="1:7" s="18" customFormat="1" ht="15.75" customHeight="1" x14ac:dyDescent="0.2">
      <c r="A71" s="9">
        <v>3121</v>
      </c>
      <c r="B71" s="8">
        <v>53</v>
      </c>
      <c r="C71" s="12" t="s">
        <v>242</v>
      </c>
      <c r="D71" s="8" t="s">
        <v>13</v>
      </c>
      <c r="E71" s="7">
        <v>2000</v>
      </c>
      <c r="F71" s="35">
        <v>9.2899999999999991</v>
      </c>
      <c r="G71" s="6">
        <f t="shared" si="3"/>
        <v>18580</v>
      </c>
    </row>
    <row r="72" spans="1:7" s="18" customFormat="1" ht="15.75" customHeight="1" x14ac:dyDescent="0.2">
      <c r="A72" s="9">
        <v>3120</v>
      </c>
      <c r="B72" s="8">
        <v>54</v>
      </c>
      <c r="C72" s="12" t="s">
        <v>243</v>
      </c>
      <c r="D72" s="8" t="s">
        <v>13</v>
      </c>
      <c r="E72" s="7">
        <v>2000</v>
      </c>
      <c r="F72" s="35">
        <v>10.210000000000001</v>
      </c>
      <c r="G72" s="6">
        <f t="shared" si="3"/>
        <v>20420</v>
      </c>
    </row>
    <row r="73" spans="1:7" s="18" customFormat="1" ht="15.75" customHeight="1" x14ac:dyDescent="0.2">
      <c r="A73" s="9">
        <v>11455</v>
      </c>
      <c r="B73" s="8">
        <v>55</v>
      </c>
      <c r="C73" s="12" t="s">
        <v>244</v>
      </c>
      <c r="D73" s="8" t="s">
        <v>13</v>
      </c>
      <c r="E73" s="7">
        <v>2000</v>
      </c>
      <c r="F73" s="35">
        <v>16.399999999999999</v>
      </c>
      <c r="G73" s="6">
        <f t="shared" si="3"/>
        <v>32800</v>
      </c>
    </row>
    <row r="74" spans="1:7" s="18" customFormat="1" ht="15" customHeight="1" thickBot="1" x14ac:dyDescent="0.25">
      <c r="A74" s="53"/>
      <c r="B74" s="54"/>
      <c r="C74" s="55"/>
      <c r="D74" s="54"/>
      <c r="E74" s="56"/>
      <c r="F74" s="57"/>
      <c r="G74" s="58"/>
    </row>
    <row r="75" spans="1:7" s="18" customFormat="1" ht="21.95" customHeight="1" thickBot="1" x14ac:dyDescent="0.25">
      <c r="A75" s="98" t="s">
        <v>362</v>
      </c>
      <c r="B75" s="99"/>
      <c r="C75" s="99"/>
      <c r="D75" s="99"/>
      <c r="E75" s="99"/>
      <c r="F75" s="100"/>
      <c r="G75" s="52">
        <f>SUM(G76:G95)</f>
        <v>120933</v>
      </c>
    </row>
    <row r="76" spans="1:7" s="18" customFormat="1" x14ac:dyDescent="0.2">
      <c r="A76" s="46" t="s">
        <v>55</v>
      </c>
      <c r="B76" s="47">
        <v>56</v>
      </c>
      <c r="C76" s="48" t="s">
        <v>27</v>
      </c>
      <c r="D76" s="47" t="s">
        <v>12</v>
      </c>
      <c r="E76" s="49">
        <v>1000</v>
      </c>
      <c r="F76" s="50">
        <v>13.63</v>
      </c>
      <c r="G76" s="51">
        <f t="shared" ref="G76:G95" si="4">ROUND(F76*E76,2)</f>
        <v>13630</v>
      </c>
    </row>
    <row r="77" spans="1:7" s="18" customFormat="1" x14ac:dyDescent="0.2">
      <c r="A77" s="9">
        <v>345</v>
      </c>
      <c r="B77" s="8">
        <v>57</v>
      </c>
      <c r="C77" s="12" t="s">
        <v>28</v>
      </c>
      <c r="D77" s="8" t="s">
        <v>20</v>
      </c>
      <c r="E77" s="7">
        <v>300</v>
      </c>
      <c r="F77" s="35">
        <v>16.89</v>
      </c>
      <c r="G77" s="6">
        <f t="shared" si="4"/>
        <v>5067</v>
      </c>
    </row>
    <row r="78" spans="1:7" s="18" customFormat="1" x14ac:dyDescent="0.2">
      <c r="A78" s="9">
        <v>14153</v>
      </c>
      <c r="B78" s="8">
        <v>58</v>
      </c>
      <c r="C78" s="12" t="s">
        <v>30</v>
      </c>
      <c r="D78" s="8" t="s">
        <v>13</v>
      </c>
      <c r="E78" s="7">
        <v>1000</v>
      </c>
      <c r="F78" s="35">
        <v>49.64</v>
      </c>
      <c r="G78" s="6">
        <f t="shared" si="4"/>
        <v>49640</v>
      </c>
    </row>
    <row r="79" spans="1:7" s="18" customFormat="1" x14ac:dyDescent="0.2">
      <c r="A79" s="9">
        <v>11963</v>
      </c>
      <c r="B79" s="8">
        <v>59</v>
      </c>
      <c r="C79" s="12" t="s">
        <v>40</v>
      </c>
      <c r="D79" s="8" t="s">
        <v>13</v>
      </c>
      <c r="E79" s="7">
        <v>1000</v>
      </c>
      <c r="F79" s="35">
        <v>3.83</v>
      </c>
      <c r="G79" s="6">
        <f t="shared" si="4"/>
        <v>3830</v>
      </c>
    </row>
    <row r="80" spans="1:7" s="18" customFormat="1" ht="31.5" x14ac:dyDescent="0.2">
      <c r="A80" s="9">
        <v>4379</v>
      </c>
      <c r="B80" s="8">
        <v>60</v>
      </c>
      <c r="C80" s="12" t="s">
        <v>41</v>
      </c>
      <c r="D80" s="8" t="s">
        <v>13</v>
      </c>
      <c r="E80" s="7">
        <v>1000</v>
      </c>
      <c r="F80" s="35">
        <v>0.01</v>
      </c>
      <c r="G80" s="6">
        <f t="shared" si="4"/>
        <v>10</v>
      </c>
    </row>
    <row r="81" spans="1:7" s="18" customFormat="1" ht="31.5" x14ac:dyDescent="0.2">
      <c r="A81" s="9">
        <v>4356</v>
      </c>
      <c r="B81" s="8">
        <v>61</v>
      </c>
      <c r="C81" s="12" t="s">
        <v>42</v>
      </c>
      <c r="D81" s="8" t="s">
        <v>13</v>
      </c>
      <c r="E81" s="7">
        <v>1000</v>
      </c>
      <c r="F81" s="35">
        <v>0.1</v>
      </c>
      <c r="G81" s="6">
        <f t="shared" si="4"/>
        <v>100</v>
      </c>
    </row>
    <row r="82" spans="1:7" s="18" customFormat="1" ht="31.5" x14ac:dyDescent="0.2">
      <c r="A82" s="9">
        <v>4346</v>
      </c>
      <c r="B82" s="8">
        <v>62</v>
      </c>
      <c r="C82" s="12" t="s">
        <v>44</v>
      </c>
      <c r="D82" s="8" t="s">
        <v>13</v>
      </c>
      <c r="E82" s="7">
        <v>1000</v>
      </c>
      <c r="F82" s="35">
        <v>4.1100000000000003</v>
      </c>
      <c r="G82" s="6">
        <f t="shared" si="4"/>
        <v>4110</v>
      </c>
    </row>
    <row r="83" spans="1:7" s="5" customFormat="1" ht="31.5" x14ac:dyDescent="0.2">
      <c r="A83" s="9">
        <v>11955</v>
      </c>
      <c r="B83" s="8">
        <v>63</v>
      </c>
      <c r="C83" s="12" t="s">
        <v>43</v>
      </c>
      <c r="D83" s="8" t="s">
        <v>13</v>
      </c>
      <c r="E83" s="7">
        <v>1000</v>
      </c>
      <c r="F83" s="35">
        <v>1.8</v>
      </c>
      <c r="G83" s="6">
        <f t="shared" si="4"/>
        <v>1800</v>
      </c>
    </row>
    <row r="84" spans="1:7" s="5" customFormat="1" x14ac:dyDescent="0.2">
      <c r="A84" s="9">
        <v>394</v>
      </c>
      <c r="B84" s="8">
        <v>64</v>
      </c>
      <c r="C84" s="12" t="s">
        <v>45</v>
      </c>
      <c r="D84" s="8" t="s">
        <v>13</v>
      </c>
      <c r="E84" s="7">
        <v>1000</v>
      </c>
      <c r="F84" s="35">
        <v>2.16</v>
      </c>
      <c r="G84" s="6">
        <f t="shared" si="4"/>
        <v>2160</v>
      </c>
    </row>
    <row r="85" spans="1:7" s="5" customFormat="1" x14ac:dyDescent="0.2">
      <c r="A85" s="9">
        <v>398</v>
      </c>
      <c r="B85" s="8">
        <v>65</v>
      </c>
      <c r="C85" s="12" t="s">
        <v>48</v>
      </c>
      <c r="D85" s="8" t="s">
        <v>13</v>
      </c>
      <c r="E85" s="7">
        <v>1000</v>
      </c>
      <c r="F85" s="35">
        <v>3.44</v>
      </c>
      <c r="G85" s="6">
        <f t="shared" si="4"/>
        <v>3440</v>
      </c>
    </row>
    <row r="86" spans="1:7" s="5" customFormat="1" x14ac:dyDescent="0.2">
      <c r="A86" s="9">
        <v>399</v>
      </c>
      <c r="B86" s="8">
        <v>66</v>
      </c>
      <c r="C86" s="12" t="s">
        <v>46</v>
      </c>
      <c r="D86" s="8" t="s">
        <v>13</v>
      </c>
      <c r="E86" s="7">
        <v>1000</v>
      </c>
      <c r="F86" s="35">
        <v>4.4400000000000004</v>
      </c>
      <c r="G86" s="6">
        <f t="shared" si="4"/>
        <v>4440</v>
      </c>
    </row>
    <row r="87" spans="1:7" s="5" customFormat="1" x14ac:dyDescent="0.2">
      <c r="A87" s="9">
        <v>400</v>
      </c>
      <c r="B87" s="8">
        <v>67</v>
      </c>
      <c r="C87" s="12" t="s">
        <v>47</v>
      </c>
      <c r="D87" s="8" t="s">
        <v>13</v>
      </c>
      <c r="E87" s="7">
        <v>1000</v>
      </c>
      <c r="F87" s="35">
        <v>1.0900000000000001</v>
      </c>
      <c r="G87" s="6">
        <f t="shared" si="4"/>
        <v>1090</v>
      </c>
    </row>
    <row r="88" spans="1:7" s="5" customFormat="1" x14ac:dyDescent="0.2">
      <c r="A88" s="9" t="s">
        <v>55</v>
      </c>
      <c r="B88" s="8">
        <v>68</v>
      </c>
      <c r="C88" s="12" t="s">
        <v>84</v>
      </c>
      <c r="D88" s="8" t="s">
        <v>12</v>
      </c>
      <c r="E88" s="7">
        <v>1000</v>
      </c>
      <c r="F88" s="35">
        <v>22.27</v>
      </c>
      <c r="G88" s="6">
        <f t="shared" si="4"/>
        <v>22270</v>
      </c>
    </row>
    <row r="89" spans="1:7" s="5" customFormat="1" x14ac:dyDescent="0.2">
      <c r="A89" s="9">
        <v>34456</v>
      </c>
      <c r="B89" s="8">
        <v>69</v>
      </c>
      <c r="C89" s="12" t="s">
        <v>86</v>
      </c>
      <c r="D89" s="8" t="s">
        <v>20</v>
      </c>
      <c r="E89" s="7">
        <v>200</v>
      </c>
      <c r="F89" s="35">
        <v>5.03</v>
      </c>
      <c r="G89" s="6">
        <f t="shared" si="4"/>
        <v>1006</v>
      </c>
    </row>
    <row r="90" spans="1:7" s="5" customFormat="1" x14ac:dyDescent="0.2">
      <c r="A90" s="9">
        <v>34449</v>
      </c>
      <c r="B90" s="8">
        <v>70</v>
      </c>
      <c r="C90" s="12" t="s">
        <v>87</v>
      </c>
      <c r="D90" s="8" t="s">
        <v>20</v>
      </c>
      <c r="E90" s="7">
        <v>200</v>
      </c>
      <c r="F90" s="35">
        <v>5.69</v>
      </c>
      <c r="G90" s="6">
        <f t="shared" si="4"/>
        <v>1138</v>
      </c>
    </row>
    <row r="91" spans="1:7" s="5" customFormat="1" x14ac:dyDescent="0.2">
      <c r="A91" s="9">
        <v>34439</v>
      </c>
      <c r="B91" s="8">
        <v>71</v>
      </c>
      <c r="C91" s="12" t="s">
        <v>88</v>
      </c>
      <c r="D91" s="8" t="s">
        <v>20</v>
      </c>
      <c r="E91" s="7">
        <v>200</v>
      </c>
      <c r="F91" s="35">
        <v>5.44</v>
      </c>
      <c r="G91" s="6">
        <f t="shared" si="4"/>
        <v>1088</v>
      </c>
    </row>
    <row r="92" spans="1:7" s="5" customFormat="1" x14ac:dyDescent="0.2">
      <c r="A92" s="9">
        <v>34441</v>
      </c>
      <c r="B92" s="8">
        <v>72</v>
      </c>
      <c r="C92" s="12" t="s">
        <v>89</v>
      </c>
      <c r="D92" s="8" t="s">
        <v>20</v>
      </c>
      <c r="E92" s="7">
        <v>200</v>
      </c>
      <c r="F92" s="35">
        <v>5.17</v>
      </c>
      <c r="G92" s="6">
        <f t="shared" si="4"/>
        <v>1034</v>
      </c>
    </row>
    <row r="93" spans="1:7" s="5" customFormat="1" ht="31.5" x14ac:dyDescent="0.2">
      <c r="A93" s="9">
        <v>4350</v>
      </c>
      <c r="B93" s="8">
        <v>73</v>
      </c>
      <c r="C93" s="12" t="s">
        <v>245</v>
      </c>
      <c r="D93" s="8" t="s">
        <v>13</v>
      </c>
      <c r="E93" s="7">
        <v>3000</v>
      </c>
      <c r="F93" s="35">
        <v>0.26</v>
      </c>
      <c r="G93" s="6">
        <f t="shared" si="4"/>
        <v>780</v>
      </c>
    </row>
    <row r="94" spans="1:7" s="5" customFormat="1" ht="31.5" x14ac:dyDescent="0.2">
      <c r="A94" s="9">
        <v>4299</v>
      </c>
      <c r="B94" s="8">
        <v>74</v>
      </c>
      <c r="C94" s="12" t="s">
        <v>283</v>
      </c>
      <c r="D94" s="8" t="s">
        <v>13</v>
      </c>
      <c r="E94" s="7">
        <v>3000</v>
      </c>
      <c r="F94" s="35">
        <v>0.78</v>
      </c>
      <c r="G94" s="6">
        <f t="shared" si="4"/>
        <v>2340</v>
      </c>
    </row>
    <row r="95" spans="1:7" s="5" customFormat="1" ht="31.5" x14ac:dyDescent="0.2">
      <c r="A95" s="9">
        <v>4320</v>
      </c>
      <c r="B95" s="8">
        <v>75</v>
      </c>
      <c r="C95" s="12" t="s">
        <v>284</v>
      </c>
      <c r="D95" s="8" t="s">
        <v>13</v>
      </c>
      <c r="E95" s="7">
        <v>1000</v>
      </c>
      <c r="F95" s="35">
        <v>1.96</v>
      </c>
      <c r="G95" s="6">
        <f t="shared" si="4"/>
        <v>1960</v>
      </c>
    </row>
    <row r="96" spans="1:7" s="5" customFormat="1" ht="15" customHeight="1" thickBot="1" x14ac:dyDescent="0.25">
      <c r="A96" s="59"/>
      <c r="B96" s="60"/>
      <c r="C96" s="61"/>
      <c r="D96" s="60"/>
      <c r="E96" s="62"/>
      <c r="F96" s="63"/>
      <c r="G96" s="64"/>
    </row>
    <row r="97" spans="1:7" s="5" customFormat="1" ht="21.95" customHeight="1" thickBot="1" x14ac:dyDescent="0.25">
      <c r="A97" s="98" t="s">
        <v>363</v>
      </c>
      <c r="B97" s="99"/>
      <c r="C97" s="99"/>
      <c r="D97" s="99"/>
      <c r="E97" s="99"/>
      <c r="F97" s="100"/>
      <c r="G97" s="52">
        <f>SUM(G98:G138)</f>
        <v>67230</v>
      </c>
    </row>
    <row r="98" spans="1:7" s="5" customFormat="1" x14ac:dyDescent="0.2">
      <c r="A98" s="46">
        <v>12815</v>
      </c>
      <c r="B98" s="47">
        <v>76</v>
      </c>
      <c r="C98" s="48" t="s">
        <v>29</v>
      </c>
      <c r="D98" s="47" t="s">
        <v>13</v>
      </c>
      <c r="E98" s="49">
        <v>300</v>
      </c>
      <c r="F98" s="50">
        <v>6.58</v>
      </c>
      <c r="G98" s="51">
        <f t="shared" ref="G98:G138" si="5">ROUND(F98*E98,2)</f>
        <v>1974</v>
      </c>
    </row>
    <row r="99" spans="1:7" s="5" customFormat="1" x14ac:dyDescent="0.2">
      <c r="A99" s="9">
        <v>3779</v>
      </c>
      <c r="B99" s="8">
        <v>77</v>
      </c>
      <c r="C99" s="12" t="s">
        <v>36</v>
      </c>
      <c r="D99" s="8" t="s">
        <v>37</v>
      </c>
      <c r="E99" s="7">
        <v>500</v>
      </c>
      <c r="F99" s="35">
        <v>11.01</v>
      </c>
      <c r="G99" s="6">
        <f t="shared" si="5"/>
        <v>5505</v>
      </c>
    </row>
    <row r="100" spans="1:7" s="5" customFormat="1" x14ac:dyDescent="0.2">
      <c r="A100" s="9">
        <v>3767</v>
      </c>
      <c r="B100" s="8">
        <v>78</v>
      </c>
      <c r="C100" s="12" t="s">
        <v>38</v>
      </c>
      <c r="D100" s="8" t="s">
        <v>379</v>
      </c>
      <c r="E100" s="7">
        <v>2000</v>
      </c>
      <c r="F100" s="35">
        <v>0.53</v>
      </c>
      <c r="G100" s="6">
        <f t="shared" si="5"/>
        <v>1060</v>
      </c>
    </row>
    <row r="101" spans="1:7" s="5" customFormat="1" x14ac:dyDescent="0.2">
      <c r="A101" s="9">
        <v>3768</v>
      </c>
      <c r="B101" s="8">
        <v>79</v>
      </c>
      <c r="C101" s="12" t="s">
        <v>253</v>
      </c>
      <c r="D101" s="8" t="s">
        <v>379</v>
      </c>
      <c r="E101" s="7">
        <v>1000</v>
      </c>
      <c r="F101" s="35">
        <v>2.2400000000000002</v>
      </c>
      <c r="G101" s="6">
        <f t="shared" si="5"/>
        <v>2240</v>
      </c>
    </row>
    <row r="102" spans="1:7" s="5" customFormat="1" x14ac:dyDescent="0.2">
      <c r="A102" s="9">
        <v>37456</v>
      </c>
      <c r="B102" s="8">
        <v>80</v>
      </c>
      <c r="C102" s="12" t="s">
        <v>39</v>
      </c>
      <c r="D102" s="8" t="s">
        <v>37</v>
      </c>
      <c r="E102" s="7">
        <v>200</v>
      </c>
      <c r="F102" s="35">
        <v>1.17</v>
      </c>
      <c r="G102" s="6">
        <f t="shared" si="5"/>
        <v>234</v>
      </c>
    </row>
    <row r="103" spans="1:7" s="5" customFormat="1" x14ac:dyDescent="0.2">
      <c r="A103" s="9">
        <v>37459</v>
      </c>
      <c r="B103" s="8">
        <v>81</v>
      </c>
      <c r="C103" s="12" t="s">
        <v>107</v>
      </c>
      <c r="D103" s="8" t="s">
        <v>37</v>
      </c>
      <c r="E103" s="7">
        <v>2000</v>
      </c>
      <c r="F103" s="35">
        <v>4.62</v>
      </c>
      <c r="G103" s="6">
        <f t="shared" si="5"/>
        <v>9240</v>
      </c>
    </row>
    <row r="104" spans="1:7" s="5" customFormat="1" x14ac:dyDescent="0.2">
      <c r="A104" s="9" t="s">
        <v>55</v>
      </c>
      <c r="B104" s="8">
        <v>82</v>
      </c>
      <c r="C104" s="12" t="s">
        <v>54</v>
      </c>
      <c r="D104" s="8" t="s">
        <v>13</v>
      </c>
      <c r="E104" s="7">
        <v>500</v>
      </c>
      <c r="F104" s="35">
        <v>4.8</v>
      </c>
      <c r="G104" s="6">
        <f t="shared" si="5"/>
        <v>2400</v>
      </c>
    </row>
    <row r="105" spans="1:7" s="5" customFormat="1" x14ac:dyDescent="0.2">
      <c r="A105" s="9" t="s">
        <v>55</v>
      </c>
      <c r="B105" s="8">
        <v>83</v>
      </c>
      <c r="C105" s="12" t="s">
        <v>57</v>
      </c>
      <c r="D105" s="8" t="s">
        <v>13</v>
      </c>
      <c r="E105" s="7">
        <v>300</v>
      </c>
      <c r="F105" s="35">
        <v>14.53</v>
      </c>
      <c r="G105" s="6">
        <f t="shared" si="5"/>
        <v>4359</v>
      </c>
    </row>
    <row r="106" spans="1:7" s="5" customFormat="1" x14ac:dyDescent="0.2">
      <c r="A106" s="9" t="s">
        <v>55</v>
      </c>
      <c r="B106" s="8">
        <v>84</v>
      </c>
      <c r="C106" s="12" t="s">
        <v>58</v>
      </c>
      <c r="D106" s="8" t="s">
        <v>13</v>
      </c>
      <c r="E106" s="7">
        <v>300</v>
      </c>
      <c r="F106" s="35">
        <v>4</v>
      </c>
      <c r="G106" s="6">
        <f t="shared" si="5"/>
        <v>1200</v>
      </c>
    </row>
    <row r="107" spans="1:7" s="5" customFormat="1" x14ac:dyDescent="0.2">
      <c r="A107" s="9" t="s">
        <v>55</v>
      </c>
      <c r="B107" s="8">
        <v>85</v>
      </c>
      <c r="C107" s="12" t="s">
        <v>53</v>
      </c>
      <c r="D107" s="8" t="s">
        <v>13</v>
      </c>
      <c r="E107" s="7">
        <v>100</v>
      </c>
      <c r="F107" s="35">
        <v>17.48</v>
      </c>
      <c r="G107" s="6">
        <f t="shared" si="5"/>
        <v>1748</v>
      </c>
    </row>
    <row r="108" spans="1:7" s="5" customFormat="1" x14ac:dyDescent="0.2">
      <c r="A108" s="9" t="s">
        <v>55</v>
      </c>
      <c r="B108" s="8">
        <v>86</v>
      </c>
      <c r="C108" s="12" t="s">
        <v>56</v>
      </c>
      <c r="D108" s="8" t="s">
        <v>13</v>
      </c>
      <c r="E108" s="7">
        <v>500</v>
      </c>
      <c r="F108" s="35">
        <v>2.46</v>
      </c>
      <c r="G108" s="6">
        <f t="shared" si="5"/>
        <v>1230</v>
      </c>
    </row>
    <row r="109" spans="1:7" s="5" customFormat="1" x14ac:dyDescent="0.2">
      <c r="A109" s="9" t="s">
        <v>55</v>
      </c>
      <c r="B109" s="8">
        <v>87</v>
      </c>
      <c r="C109" s="12" t="s">
        <v>59</v>
      </c>
      <c r="D109" s="8" t="s">
        <v>13</v>
      </c>
      <c r="E109" s="7">
        <v>500</v>
      </c>
      <c r="F109" s="35">
        <v>3.13</v>
      </c>
      <c r="G109" s="6">
        <f t="shared" si="5"/>
        <v>1565</v>
      </c>
    </row>
    <row r="110" spans="1:7" s="5" customFormat="1" x14ac:dyDescent="0.2">
      <c r="A110" s="9">
        <v>4823</v>
      </c>
      <c r="B110" s="8">
        <v>88</v>
      </c>
      <c r="C110" s="12" t="s">
        <v>281</v>
      </c>
      <c r="D110" s="8" t="s">
        <v>282</v>
      </c>
      <c r="E110" s="7">
        <v>100</v>
      </c>
      <c r="F110" s="35">
        <v>34.71</v>
      </c>
      <c r="G110" s="6">
        <f t="shared" si="5"/>
        <v>3471</v>
      </c>
    </row>
    <row r="111" spans="1:7" s="19" customFormat="1" x14ac:dyDescent="0.2">
      <c r="A111" s="13" t="s">
        <v>55</v>
      </c>
      <c r="B111" s="8">
        <v>89</v>
      </c>
      <c r="C111" s="22" t="s">
        <v>322</v>
      </c>
      <c r="D111" s="21" t="s">
        <v>13</v>
      </c>
      <c r="E111" s="23">
        <v>50</v>
      </c>
      <c r="F111" s="35">
        <v>5.6</v>
      </c>
      <c r="G111" s="6">
        <f t="shared" si="5"/>
        <v>280</v>
      </c>
    </row>
    <row r="112" spans="1:7" s="19" customFormat="1" x14ac:dyDescent="0.2">
      <c r="A112" s="13" t="s">
        <v>55</v>
      </c>
      <c r="B112" s="8">
        <v>90</v>
      </c>
      <c r="C112" s="22" t="s">
        <v>323</v>
      </c>
      <c r="D112" s="21" t="s">
        <v>13</v>
      </c>
      <c r="E112" s="23">
        <v>50</v>
      </c>
      <c r="F112" s="35">
        <v>6.25</v>
      </c>
      <c r="G112" s="6">
        <f t="shared" si="5"/>
        <v>312.5</v>
      </c>
    </row>
    <row r="113" spans="1:7" s="19" customFormat="1" x14ac:dyDescent="0.2">
      <c r="A113" s="13" t="s">
        <v>55</v>
      </c>
      <c r="B113" s="8">
        <v>91</v>
      </c>
      <c r="C113" s="22" t="s">
        <v>324</v>
      </c>
      <c r="D113" s="21" t="s">
        <v>13</v>
      </c>
      <c r="E113" s="23">
        <v>50</v>
      </c>
      <c r="F113" s="35">
        <v>9.15</v>
      </c>
      <c r="G113" s="6">
        <f t="shared" si="5"/>
        <v>457.5</v>
      </c>
    </row>
    <row r="114" spans="1:7" s="19" customFormat="1" x14ac:dyDescent="0.2">
      <c r="A114" s="13" t="s">
        <v>55</v>
      </c>
      <c r="B114" s="8">
        <v>92</v>
      </c>
      <c r="C114" s="22" t="s">
        <v>325</v>
      </c>
      <c r="D114" s="21" t="s">
        <v>13</v>
      </c>
      <c r="E114" s="23">
        <v>50</v>
      </c>
      <c r="F114" s="35">
        <v>13.1</v>
      </c>
      <c r="G114" s="6">
        <f t="shared" si="5"/>
        <v>655</v>
      </c>
    </row>
    <row r="115" spans="1:7" s="19" customFormat="1" x14ac:dyDescent="0.2">
      <c r="A115" s="13" t="s">
        <v>55</v>
      </c>
      <c r="B115" s="8">
        <v>93</v>
      </c>
      <c r="C115" s="22" t="s">
        <v>326</v>
      </c>
      <c r="D115" s="21" t="s">
        <v>13</v>
      </c>
      <c r="E115" s="23">
        <v>50</v>
      </c>
      <c r="F115" s="35">
        <v>16.2</v>
      </c>
      <c r="G115" s="6">
        <f t="shared" si="5"/>
        <v>810</v>
      </c>
    </row>
    <row r="116" spans="1:7" s="19" customFormat="1" x14ac:dyDescent="0.2">
      <c r="A116" s="13" t="s">
        <v>55</v>
      </c>
      <c r="B116" s="8">
        <v>94</v>
      </c>
      <c r="C116" s="22" t="s">
        <v>327</v>
      </c>
      <c r="D116" s="21" t="s">
        <v>13</v>
      </c>
      <c r="E116" s="23">
        <v>50</v>
      </c>
      <c r="F116" s="35">
        <v>4.87</v>
      </c>
      <c r="G116" s="6">
        <f t="shared" si="5"/>
        <v>243.5</v>
      </c>
    </row>
    <row r="117" spans="1:7" s="19" customFormat="1" x14ac:dyDescent="0.2">
      <c r="A117" s="13" t="s">
        <v>55</v>
      </c>
      <c r="B117" s="8">
        <v>95</v>
      </c>
      <c r="C117" s="22" t="s">
        <v>328</v>
      </c>
      <c r="D117" s="21" t="s">
        <v>13</v>
      </c>
      <c r="E117" s="23">
        <v>50</v>
      </c>
      <c r="F117" s="35">
        <v>5.35</v>
      </c>
      <c r="G117" s="6">
        <f t="shared" si="5"/>
        <v>267.5</v>
      </c>
    </row>
    <row r="118" spans="1:7" s="19" customFormat="1" x14ac:dyDescent="0.2">
      <c r="A118" s="13" t="s">
        <v>55</v>
      </c>
      <c r="B118" s="8">
        <v>96</v>
      </c>
      <c r="C118" s="22" t="s">
        <v>329</v>
      </c>
      <c r="D118" s="21" t="s">
        <v>13</v>
      </c>
      <c r="E118" s="23">
        <v>50</v>
      </c>
      <c r="F118" s="35">
        <v>5.95</v>
      </c>
      <c r="G118" s="6">
        <f t="shared" si="5"/>
        <v>297.5</v>
      </c>
    </row>
    <row r="119" spans="1:7" s="19" customFormat="1" x14ac:dyDescent="0.2">
      <c r="A119" s="13" t="s">
        <v>55</v>
      </c>
      <c r="B119" s="8">
        <v>97</v>
      </c>
      <c r="C119" s="22" t="s">
        <v>330</v>
      </c>
      <c r="D119" s="21" t="s">
        <v>13</v>
      </c>
      <c r="E119" s="23">
        <v>50</v>
      </c>
      <c r="F119" s="35">
        <v>7.55</v>
      </c>
      <c r="G119" s="6">
        <f t="shared" si="5"/>
        <v>377.5</v>
      </c>
    </row>
    <row r="120" spans="1:7" s="19" customFormat="1" x14ac:dyDescent="0.2">
      <c r="A120" s="13" t="s">
        <v>55</v>
      </c>
      <c r="B120" s="8">
        <v>98</v>
      </c>
      <c r="C120" s="22" t="s">
        <v>331</v>
      </c>
      <c r="D120" s="21" t="s">
        <v>13</v>
      </c>
      <c r="E120" s="23">
        <v>50</v>
      </c>
      <c r="F120" s="35">
        <v>6.75</v>
      </c>
      <c r="G120" s="6">
        <f t="shared" si="5"/>
        <v>337.5</v>
      </c>
    </row>
    <row r="121" spans="1:7" s="19" customFormat="1" x14ac:dyDescent="0.2">
      <c r="A121" s="13" t="s">
        <v>55</v>
      </c>
      <c r="B121" s="8">
        <v>99</v>
      </c>
      <c r="C121" s="22" t="s">
        <v>332</v>
      </c>
      <c r="D121" s="21" t="s">
        <v>13</v>
      </c>
      <c r="E121" s="23">
        <v>50</v>
      </c>
      <c r="F121" s="35">
        <v>9.2100000000000009</v>
      </c>
      <c r="G121" s="6">
        <f t="shared" si="5"/>
        <v>460.5</v>
      </c>
    </row>
    <row r="122" spans="1:7" s="19" customFormat="1" x14ac:dyDescent="0.2">
      <c r="A122" s="13" t="s">
        <v>55</v>
      </c>
      <c r="B122" s="8">
        <v>100</v>
      </c>
      <c r="C122" s="22" t="s">
        <v>333</v>
      </c>
      <c r="D122" s="21" t="s">
        <v>13</v>
      </c>
      <c r="E122" s="23">
        <v>50</v>
      </c>
      <c r="F122" s="35">
        <v>9.73</v>
      </c>
      <c r="G122" s="6">
        <f t="shared" si="5"/>
        <v>486.5</v>
      </c>
    </row>
    <row r="123" spans="1:7" s="19" customFormat="1" x14ac:dyDescent="0.2">
      <c r="A123" s="13" t="s">
        <v>55</v>
      </c>
      <c r="B123" s="8">
        <v>101</v>
      </c>
      <c r="C123" s="22" t="s">
        <v>334</v>
      </c>
      <c r="D123" s="21" t="s">
        <v>13</v>
      </c>
      <c r="E123" s="23">
        <v>50</v>
      </c>
      <c r="F123" s="35">
        <v>17.850000000000001</v>
      </c>
      <c r="G123" s="6">
        <f t="shared" si="5"/>
        <v>892.5</v>
      </c>
    </row>
    <row r="124" spans="1:7" s="19" customFormat="1" x14ac:dyDescent="0.2">
      <c r="A124" s="13" t="s">
        <v>55</v>
      </c>
      <c r="B124" s="8">
        <v>102</v>
      </c>
      <c r="C124" s="22" t="s">
        <v>335</v>
      </c>
      <c r="D124" s="21" t="s">
        <v>13</v>
      </c>
      <c r="E124" s="23">
        <v>50</v>
      </c>
      <c r="F124" s="35">
        <v>28.5</v>
      </c>
      <c r="G124" s="6">
        <f t="shared" si="5"/>
        <v>1425</v>
      </c>
    </row>
    <row r="125" spans="1:7" s="19" customFormat="1" x14ac:dyDescent="0.2">
      <c r="A125" s="13" t="s">
        <v>55</v>
      </c>
      <c r="B125" s="8">
        <v>103</v>
      </c>
      <c r="C125" s="22" t="s">
        <v>336</v>
      </c>
      <c r="D125" s="21" t="s">
        <v>13</v>
      </c>
      <c r="E125" s="23">
        <v>50</v>
      </c>
      <c r="F125" s="35">
        <v>35.729999999999997</v>
      </c>
      <c r="G125" s="6">
        <f t="shared" si="5"/>
        <v>1786.5</v>
      </c>
    </row>
    <row r="126" spans="1:7" s="19" customFormat="1" x14ac:dyDescent="0.2">
      <c r="A126" s="13" t="s">
        <v>55</v>
      </c>
      <c r="B126" s="8">
        <v>104</v>
      </c>
      <c r="C126" s="22" t="s">
        <v>337</v>
      </c>
      <c r="D126" s="21" t="s">
        <v>13</v>
      </c>
      <c r="E126" s="23">
        <v>50</v>
      </c>
      <c r="F126" s="35">
        <v>36.67</v>
      </c>
      <c r="G126" s="6">
        <f t="shared" si="5"/>
        <v>1833.5</v>
      </c>
    </row>
    <row r="127" spans="1:7" s="19" customFormat="1" x14ac:dyDescent="0.2">
      <c r="A127" s="13" t="s">
        <v>55</v>
      </c>
      <c r="B127" s="8">
        <v>105</v>
      </c>
      <c r="C127" s="22" t="s">
        <v>338</v>
      </c>
      <c r="D127" s="21" t="s">
        <v>13</v>
      </c>
      <c r="E127" s="23">
        <v>50</v>
      </c>
      <c r="F127" s="35">
        <v>48.67</v>
      </c>
      <c r="G127" s="6">
        <f t="shared" si="5"/>
        <v>2433.5</v>
      </c>
    </row>
    <row r="128" spans="1:7" s="19" customFormat="1" x14ac:dyDescent="0.2">
      <c r="A128" s="13" t="s">
        <v>55</v>
      </c>
      <c r="B128" s="8">
        <v>106</v>
      </c>
      <c r="C128" s="22" t="s">
        <v>339</v>
      </c>
      <c r="D128" s="21" t="s">
        <v>13</v>
      </c>
      <c r="E128" s="23">
        <v>50</v>
      </c>
      <c r="F128" s="35">
        <v>53.67</v>
      </c>
      <c r="G128" s="6">
        <f t="shared" si="5"/>
        <v>2683.5</v>
      </c>
    </row>
    <row r="129" spans="1:7" s="19" customFormat="1" x14ac:dyDescent="0.2">
      <c r="A129" s="13" t="s">
        <v>55</v>
      </c>
      <c r="B129" s="8">
        <v>107</v>
      </c>
      <c r="C129" s="22" t="s">
        <v>340</v>
      </c>
      <c r="D129" s="21" t="s">
        <v>13</v>
      </c>
      <c r="E129" s="23">
        <v>50</v>
      </c>
      <c r="F129" s="35">
        <v>53.5</v>
      </c>
      <c r="G129" s="6">
        <f t="shared" si="5"/>
        <v>2675</v>
      </c>
    </row>
    <row r="130" spans="1:7" s="19" customFormat="1" x14ac:dyDescent="0.2">
      <c r="A130" s="13" t="s">
        <v>55</v>
      </c>
      <c r="B130" s="8">
        <v>108</v>
      </c>
      <c r="C130" s="22" t="s">
        <v>341</v>
      </c>
      <c r="D130" s="21" t="s">
        <v>13</v>
      </c>
      <c r="E130" s="23">
        <v>50</v>
      </c>
      <c r="F130" s="35">
        <v>58</v>
      </c>
      <c r="G130" s="6">
        <f t="shared" si="5"/>
        <v>2900</v>
      </c>
    </row>
    <row r="131" spans="1:7" s="19" customFormat="1" x14ac:dyDescent="0.2">
      <c r="A131" s="13" t="s">
        <v>55</v>
      </c>
      <c r="B131" s="8">
        <v>109</v>
      </c>
      <c r="C131" s="22" t="s">
        <v>342</v>
      </c>
      <c r="D131" s="21" t="s">
        <v>13</v>
      </c>
      <c r="E131" s="23">
        <v>50</v>
      </c>
      <c r="F131" s="35">
        <v>61</v>
      </c>
      <c r="G131" s="6">
        <f t="shared" si="5"/>
        <v>3050</v>
      </c>
    </row>
    <row r="132" spans="1:7" s="19" customFormat="1" x14ac:dyDescent="0.2">
      <c r="A132" s="13" t="s">
        <v>55</v>
      </c>
      <c r="B132" s="8">
        <v>110</v>
      </c>
      <c r="C132" s="22" t="s">
        <v>343</v>
      </c>
      <c r="D132" s="21" t="s">
        <v>13</v>
      </c>
      <c r="E132" s="23">
        <v>50</v>
      </c>
      <c r="F132" s="35">
        <v>63</v>
      </c>
      <c r="G132" s="6">
        <f t="shared" si="5"/>
        <v>3150</v>
      </c>
    </row>
    <row r="133" spans="1:7" s="19" customFormat="1" x14ac:dyDescent="0.2">
      <c r="A133" s="13" t="s">
        <v>55</v>
      </c>
      <c r="B133" s="8">
        <v>111</v>
      </c>
      <c r="C133" s="22" t="s">
        <v>344</v>
      </c>
      <c r="D133" s="21" t="s">
        <v>13</v>
      </c>
      <c r="E133" s="23">
        <v>10</v>
      </c>
      <c r="F133" s="35">
        <v>68</v>
      </c>
      <c r="G133" s="6">
        <f t="shared" si="5"/>
        <v>680</v>
      </c>
    </row>
    <row r="134" spans="1:7" s="19" customFormat="1" x14ac:dyDescent="0.2">
      <c r="A134" s="13" t="s">
        <v>55</v>
      </c>
      <c r="B134" s="8">
        <v>112</v>
      </c>
      <c r="C134" s="22" t="s">
        <v>345</v>
      </c>
      <c r="D134" s="21" t="s">
        <v>13</v>
      </c>
      <c r="E134" s="23">
        <v>10</v>
      </c>
      <c r="F134" s="35">
        <v>17</v>
      </c>
      <c r="G134" s="6">
        <f t="shared" si="5"/>
        <v>170</v>
      </c>
    </row>
    <row r="135" spans="1:7" s="19" customFormat="1" x14ac:dyDescent="0.2">
      <c r="A135" s="13" t="s">
        <v>55</v>
      </c>
      <c r="B135" s="8">
        <v>113</v>
      </c>
      <c r="C135" s="22" t="s">
        <v>346</v>
      </c>
      <c r="D135" s="21" t="s">
        <v>13</v>
      </c>
      <c r="E135" s="23">
        <v>10</v>
      </c>
      <c r="F135" s="35">
        <v>17</v>
      </c>
      <c r="G135" s="6">
        <f t="shared" si="5"/>
        <v>170</v>
      </c>
    </row>
    <row r="136" spans="1:7" s="19" customFormat="1" x14ac:dyDescent="0.2">
      <c r="A136" s="13" t="s">
        <v>55</v>
      </c>
      <c r="B136" s="8">
        <v>114</v>
      </c>
      <c r="C136" s="22" t="s">
        <v>347</v>
      </c>
      <c r="D136" s="21" t="s">
        <v>13</v>
      </c>
      <c r="E136" s="23">
        <v>10</v>
      </c>
      <c r="F136" s="35">
        <v>22</v>
      </c>
      <c r="G136" s="6">
        <f t="shared" si="5"/>
        <v>220</v>
      </c>
    </row>
    <row r="137" spans="1:7" s="19" customFormat="1" x14ac:dyDescent="0.2">
      <c r="A137" s="13" t="s">
        <v>55</v>
      </c>
      <c r="B137" s="8">
        <v>115</v>
      </c>
      <c r="C137" s="22" t="s">
        <v>348</v>
      </c>
      <c r="D137" s="21" t="s">
        <v>13</v>
      </c>
      <c r="E137" s="23">
        <v>10</v>
      </c>
      <c r="F137" s="35">
        <v>46</v>
      </c>
      <c r="G137" s="6">
        <f t="shared" si="5"/>
        <v>460</v>
      </c>
    </row>
    <row r="138" spans="1:7" s="19" customFormat="1" x14ac:dyDescent="0.2">
      <c r="A138" s="13" t="s">
        <v>55</v>
      </c>
      <c r="B138" s="8">
        <v>116</v>
      </c>
      <c r="C138" s="22" t="s">
        <v>349</v>
      </c>
      <c r="D138" s="21" t="s">
        <v>13</v>
      </c>
      <c r="E138" s="23">
        <v>100</v>
      </c>
      <c r="F138" s="35">
        <v>14.89</v>
      </c>
      <c r="G138" s="6">
        <f t="shared" si="5"/>
        <v>1489</v>
      </c>
    </row>
    <row r="139" spans="1:7" s="5" customFormat="1" ht="15" customHeight="1" thickBot="1" x14ac:dyDescent="0.25">
      <c r="A139" s="53"/>
      <c r="B139" s="54"/>
      <c r="C139" s="55"/>
      <c r="D139" s="54"/>
      <c r="E139" s="56"/>
      <c r="F139" s="57"/>
      <c r="G139" s="58"/>
    </row>
    <row r="140" spans="1:7" s="5" customFormat="1" ht="21.95" customHeight="1" thickBot="1" x14ac:dyDescent="0.25">
      <c r="A140" s="98" t="s">
        <v>364</v>
      </c>
      <c r="B140" s="99"/>
      <c r="C140" s="99"/>
      <c r="D140" s="99"/>
      <c r="E140" s="99"/>
      <c r="F140" s="100"/>
      <c r="G140" s="52">
        <f>SUM(G141:G174)</f>
        <v>911417</v>
      </c>
    </row>
    <row r="141" spans="1:7" s="5" customFormat="1" x14ac:dyDescent="0.2">
      <c r="A141" s="46">
        <v>1338</v>
      </c>
      <c r="B141" s="47">
        <v>117</v>
      </c>
      <c r="C141" s="48" t="s">
        <v>117</v>
      </c>
      <c r="D141" s="47" t="s">
        <v>12</v>
      </c>
      <c r="E141" s="49">
        <v>1000</v>
      </c>
      <c r="F141" s="50">
        <v>17.309999999999999</v>
      </c>
      <c r="G141" s="51">
        <f t="shared" ref="G141:G174" si="6">ROUND(F141*E141,2)</f>
        <v>17310</v>
      </c>
    </row>
    <row r="142" spans="1:7" s="5" customFormat="1" x14ac:dyDescent="0.2">
      <c r="A142" s="9">
        <v>1339</v>
      </c>
      <c r="B142" s="8">
        <v>118</v>
      </c>
      <c r="C142" s="12" t="s">
        <v>120</v>
      </c>
      <c r="D142" s="8" t="s">
        <v>20</v>
      </c>
      <c r="E142" s="7">
        <v>3000</v>
      </c>
      <c r="F142" s="35">
        <v>17.350000000000001</v>
      </c>
      <c r="G142" s="6">
        <f t="shared" si="6"/>
        <v>52050</v>
      </c>
    </row>
    <row r="143" spans="1:7" s="5" customFormat="1" x14ac:dyDescent="0.2">
      <c r="A143" s="9">
        <v>1340</v>
      </c>
      <c r="B143" s="8">
        <v>119</v>
      </c>
      <c r="C143" s="12" t="s">
        <v>118</v>
      </c>
      <c r="D143" s="8" t="s">
        <v>12</v>
      </c>
      <c r="E143" s="7">
        <v>1000</v>
      </c>
      <c r="F143" s="35">
        <v>20.010000000000002</v>
      </c>
      <c r="G143" s="6">
        <f t="shared" si="6"/>
        <v>20010</v>
      </c>
    </row>
    <row r="144" spans="1:7" s="5" customFormat="1" x14ac:dyDescent="0.2">
      <c r="A144" s="9">
        <v>1341</v>
      </c>
      <c r="B144" s="8">
        <v>120</v>
      </c>
      <c r="C144" s="12" t="s">
        <v>119</v>
      </c>
      <c r="D144" s="8" t="s">
        <v>12</v>
      </c>
      <c r="E144" s="7">
        <v>1000</v>
      </c>
      <c r="F144" s="35">
        <v>19.260000000000002</v>
      </c>
      <c r="G144" s="6">
        <f t="shared" si="6"/>
        <v>19260</v>
      </c>
    </row>
    <row r="145" spans="1:9" s="5" customFormat="1" ht="15.75" customHeight="1" x14ac:dyDescent="0.2">
      <c r="A145" s="9">
        <v>3107</v>
      </c>
      <c r="B145" s="8">
        <v>121</v>
      </c>
      <c r="C145" s="12" t="s">
        <v>241</v>
      </c>
      <c r="D145" s="8" t="s">
        <v>13</v>
      </c>
      <c r="E145" s="7">
        <v>300</v>
      </c>
      <c r="F145" s="35">
        <v>3.04</v>
      </c>
      <c r="G145" s="6">
        <f t="shared" si="6"/>
        <v>912</v>
      </c>
    </row>
    <row r="146" spans="1:9" s="5" customFormat="1" x14ac:dyDescent="0.2">
      <c r="A146" s="9" t="s">
        <v>55</v>
      </c>
      <c r="B146" s="8">
        <v>122</v>
      </c>
      <c r="C146" s="12" t="s">
        <v>236</v>
      </c>
      <c r="D146" s="8" t="s">
        <v>13</v>
      </c>
      <c r="E146" s="7">
        <v>1000</v>
      </c>
      <c r="F146" s="35">
        <v>203.5</v>
      </c>
      <c r="G146" s="6">
        <f t="shared" si="6"/>
        <v>203500</v>
      </c>
    </row>
    <row r="147" spans="1:9" s="5" customFormat="1" x14ac:dyDescent="0.2">
      <c r="A147" s="9" t="s">
        <v>55</v>
      </c>
      <c r="B147" s="8">
        <v>123</v>
      </c>
      <c r="C147" s="12" t="s">
        <v>237</v>
      </c>
      <c r="D147" s="8" t="s">
        <v>13</v>
      </c>
      <c r="E147" s="7">
        <v>1000</v>
      </c>
      <c r="F147" s="35">
        <v>152</v>
      </c>
      <c r="G147" s="6">
        <f t="shared" si="6"/>
        <v>152000</v>
      </c>
    </row>
    <row r="148" spans="1:9" s="5" customFormat="1" x14ac:dyDescent="0.2">
      <c r="A148" s="9" t="s">
        <v>55</v>
      </c>
      <c r="B148" s="8">
        <v>124</v>
      </c>
      <c r="C148" s="12" t="s">
        <v>240</v>
      </c>
      <c r="D148" s="8" t="s">
        <v>13</v>
      </c>
      <c r="E148" s="7">
        <v>1000</v>
      </c>
      <c r="F148" s="35">
        <v>129.33000000000001</v>
      </c>
      <c r="G148" s="6">
        <f t="shared" si="6"/>
        <v>129330</v>
      </c>
    </row>
    <row r="149" spans="1:9" s="5" customFormat="1" x14ac:dyDescent="0.2">
      <c r="A149" s="9" t="s">
        <v>55</v>
      </c>
      <c r="B149" s="8">
        <v>125</v>
      </c>
      <c r="C149" s="12" t="s">
        <v>280</v>
      </c>
      <c r="D149" s="8" t="s">
        <v>37</v>
      </c>
      <c r="E149" s="7">
        <v>20000</v>
      </c>
      <c r="F149" s="35">
        <v>1.38</v>
      </c>
      <c r="G149" s="6">
        <f t="shared" si="6"/>
        <v>27600</v>
      </c>
    </row>
    <row r="150" spans="1:9" s="5" customFormat="1" ht="31.5" x14ac:dyDescent="0.2">
      <c r="A150" s="9" t="s">
        <v>55</v>
      </c>
      <c r="B150" s="8">
        <v>126</v>
      </c>
      <c r="C150" s="12" t="s">
        <v>246</v>
      </c>
      <c r="D150" s="8" t="s">
        <v>13</v>
      </c>
      <c r="E150" s="7">
        <v>500</v>
      </c>
      <c r="F150" s="35">
        <v>30.2</v>
      </c>
      <c r="G150" s="6">
        <f t="shared" si="6"/>
        <v>15100</v>
      </c>
    </row>
    <row r="151" spans="1:9" s="5" customFormat="1" x14ac:dyDescent="0.2">
      <c r="A151" s="9" t="s">
        <v>55</v>
      </c>
      <c r="B151" s="8">
        <v>127</v>
      </c>
      <c r="C151" s="22" t="s">
        <v>309</v>
      </c>
      <c r="D151" s="8" t="s">
        <v>13</v>
      </c>
      <c r="E151" s="7">
        <v>300</v>
      </c>
      <c r="F151" s="35">
        <v>211.67</v>
      </c>
      <c r="G151" s="6">
        <f t="shared" si="6"/>
        <v>63501</v>
      </c>
      <c r="H151" s="18"/>
      <c r="I151" s="18"/>
    </row>
    <row r="152" spans="1:9" s="5" customFormat="1" x14ac:dyDescent="0.2">
      <c r="A152" s="9" t="s">
        <v>55</v>
      </c>
      <c r="B152" s="8">
        <v>128</v>
      </c>
      <c r="C152" s="22" t="s">
        <v>310</v>
      </c>
      <c r="D152" s="8" t="s">
        <v>13</v>
      </c>
      <c r="E152" s="7">
        <v>100</v>
      </c>
      <c r="F152" s="35">
        <v>51</v>
      </c>
      <c r="G152" s="6">
        <f t="shared" si="6"/>
        <v>5100</v>
      </c>
      <c r="H152" s="18"/>
      <c r="I152" s="18"/>
    </row>
    <row r="153" spans="1:9" s="19" customFormat="1" x14ac:dyDescent="0.2">
      <c r="A153" s="13" t="s">
        <v>55</v>
      </c>
      <c r="B153" s="8">
        <v>129</v>
      </c>
      <c r="C153" s="22" t="s">
        <v>257</v>
      </c>
      <c r="D153" s="21" t="s">
        <v>252</v>
      </c>
      <c r="E153" s="23">
        <v>500</v>
      </c>
      <c r="F153" s="35">
        <v>3.75</v>
      </c>
      <c r="G153" s="6">
        <f t="shared" si="6"/>
        <v>1875</v>
      </c>
    </row>
    <row r="154" spans="1:9" s="19" customFormat="1" x14ac:dyDescent="0.2">
      <c r="A154" s="13" t="s">
        <v>55</v>
      </c>
      <c r="B154" s="8">
        <v>130</v>
      </c>
      <c r="C154" s="22" t="s">
        <v>258</v>
      </c>
      <c r="D154" s="21" t="s">
        <v>252</v>
      </c>
      <c r="E154" s="23">
        <v>500</v>
      </c>
      <c r="F154" s="35">
        <v>6</v>
      </c>
      <c r="G154" s="6">
        <f t="shared" si="6"/>
        <v>3000</v>
      </c>
    </row>
    <row r="155" spans="1:9" s="19" customFormat="1" x14ac:dyDescent="0.2">
      <c r="A155" s="13" t="s">
        <v>55</v>
      </c>
      <c r="B155" s="8">
        <v>131</v>
      </c>
      <c r="C155" s="22" t="s">
        <v>259</v>
      </c>
      <c r="D155" s="21" t="s">
        <v>252</v>
      </c>
      <c r="E155" s="23">
        <v>500</v>
      </c>
      <c r="F155" s="35">
        <v>6.1</v>
      </c>
      <c r="G155" s="6">
        <f t="shared" si="6"/>
        <v>3050</v>
      </c>
    </row>
    <row r="156" spans="1:9" s="19" customFormat="1" x14ac:dyDescent="0.2">
      <c r="A156" s="13" t="s">
        <v>55</v>
      </c>
      <c r="B156" s="8">
        <v>132</v>
      </c>
      <c r="C156" s="22" t="s">
        <v>260</v>
      </c>
      <c r="D156" s="21" t="s">
        <v>252</v>
      </c>
      <c r="E156" s="23">
        <v>500</v>
      </c>
      <c r="F156" s="35">
        <v>6.1</v>
      </c>
      <c r="G156" s="6">
        <f t="shared" si="6"/>
        <v>3050</v>
      </c>
    </row>
    <row r="157" spans="1:9" s="19" customFormat="1" x14ac:dyDescent="0.2">
      <c r="A157" s="13" t="s">
        <v>55</v>
      </c>
      <c r="B157" s="8">
        <v>133</v>
      </c>
      <c r="C157" s="22" t="s">
        <v>261</v>
      </c>
      <c r="D157" s="21" t="s">
        <v>252</v>
      </c>
      <c r="E157" s="23">
        <v>500</v>
      </c>
      <c r="F157" s="35">
        <v>7</v>
      </c>
      <c r="G157" s="6">
        <f t="shared" si="6"/>
        <v>3500</v>
      </c>
    </row>
    <row r="158" spans="1:9" s="19" customFormat="1" x14ac:dyDescent="0.2">
      <c r="A158" s="13" t="s">
        <v>55</v>
      </c>
      <c r="B158" s="8">
        <v>134</v>
      </c>
      <c r="C158" s="22" t="s">
        <v>262</v>
      </c>
      <c r="D158" s="21" t="s">
        <v>252</v>
      </c>
      <c r="E158" s="23">
        <v>500</v>
      </c>
      <c r="F158" s="35">
        <v>7</v>
      </c>
      <c r="G158" s="6">
        <f t="shared" si="6"/>
        <v>3500</v>
      </c>
    </row>
    <row r="159" spans="1:9" s="19" customFormat="1" x14ac:dyDescent="0.2">
      <c r="A159" s="13" t="s">
        <v>55</v>
      </c>
      <c r="B159" s="8">
        <v>135</v>
      </c>
      <c r="C159" s="22" t="s">
        <v>263</v>
      </c>
      <c r="D159" s="21" t="s">
        <v>252</v>
      </c>
      <c r="E159" s="23">
        <v>500</v>
      </c>
      <c r="F159" s="35">
        <v>7</v>
      </c>
      <c r="G159" s="6">
        <f t="shared" si="6"/>
        <v>3500</v>
      </c>
    </row>
    <row r="160" spans="1:9" s="19" customFormat="1" x14ac:dyDescent="0.2">
      <c r="A160" s="13" t="s">
        <v>55</v>
      </c>
      <c r="B160" s="8">
        <v>136</v>
      </c>
      <c r="C160" s="22" t="s">
        <v>372</v>
      </c>
      <c r="D160" s="21" t="s">
        <v>252</v>
      </c>
      <c r="E160" s="23">
        <v>500</v>
      </c>
      <c r="F160" s="35">
        <v>8.1</v>
      </c>
      <c r="G160" s="6">
        <f t="shared" si="6"/>
        <v>4050</v>
      </c>
    </row>
    <row r="161" spans="1:7" s="19" customFormat="1" x14ac:dyDescent="0.2">
      <c r="A161" s="13" t="s">
        <v>55</v>
      </c>
      <c r="B161" s="8">
        <v>137</v>
      </c>
      <c r="C161" s="22" t="s">
        <v>264</v>
      </c>
      <c r="D161" s="21" t="s">
        <v>252</v>
      </c>
      <c r="E161" s="23">
        <v>20</v>
      </c>
      <c r="F161" s="35">
        <v>15.5</v>
      </c>
      <c r="G161" s="6">
        <f t="shared" si="6"/>
        <v>310</v>
      </c>
    </row>
    <row r="162" spans="1:7" s="19" customFormat="1" x14ac:dyDescent="0.2">
      <c r="A162" s="13" t="s">
        <v>55</v>
      </c>
      <c r="B162" s="8">
        <v>138</v>
      </c>
      <c r="C162" s="22" t="s">
        <v>265</v>
      </c>
      <c r="D162" s="21" t="s">
        <v>252</v>
      </c>
      <c r="E162" s="23">
        <v>500</v>
      </c>
      <c r="F162" s="35">
        <v>16</v>
      </c>
      <c r="G162" s="6">
        <f t="shared" si="6"/>
        <v>8000</v>
      </c>
    </row>
    <row r="163" spans="1:7" s="19" customFormat="1" x14ac:dyDescent="0.2">
      <c r="A163" s="13" t="s">
        <v>55</v>
      </c>
      <c r="B163" s="8">
        <v>139</v>
      </c>
      <c r="C163" s="22" t="s">
        <v>266</v>
      </c>
      <c r="D163" s="21" t="s">
        <v>252</v>
      </c>
      <c r="E163" s="23">
        <v>1000</v>
      </c>
      <c r="F163" s="35">
        <v>20</v>
      </c>
      <c r="G163" s="6">
        <f t="shared" si="6"/>
        <v>20000</v>
      </c>
    </row>
    <row r="164" spans="1:7" s="19" customFormat="1" x14ac:dyDescent="0.2">
      <c r="A164" s="13" t="s">
        <v>55</v>
      </c>
      <c r="B164" s="8">
        <v>140</v>
      </c>
      <c r="C164" s="22" t="s">
        <v>373</v>
      </c>
      <c r="D164" s="21" t="s">
        <v>252</v>
      </c>
      <c r="E164" s="23">
        <v>20</v>
      </c>
      <c r="F164" s="35">
        <v>27.5</v>
      </c>
      <c r="G164" s="6">
        <f t="shared" si="6"/>
        <v>550</v>
      </c>
    </row>
    <row r="165" spans="1:7" s="19" customFormat="1" x14ac:dyDescent="0.2">
      <c r="A165" s="13" t="s">
        <v>55</v>
      </c>
      <c r="B165" s="8">
        <v>141</v>
      </c>
      <c r="C165" s="22" t="s">
        <v>267</v>
      </c>
      <c r="D165" s="21" t="s">
        <v>252</v>
      </c>
      <c r="E165" s="23">
        <v>20</v>
      </c>
      <c r="F165" s="35">
        <v>34.5</v>
      </c>
      <c r="G165" s="6">
        <f t="shared" si="6"/>
        <v>690</v>
      </c>
    </row>
    <row r="166" spans="1:7" s="19" customFormat="1" x14ac:dyDescent="0.2">
      <c r="A166" s="13" t="s">
        <v>55</v>
      </c>
      <c r="B166" s="8">
        <v>142</v>
      </c>
      <c r="C166" s="22" t="s">
        <v>268</v>
      </c>
      <c r="D166" s="21" t="s">
        <v>13</v>
      </c>
      <c r="E166" s="23">
        <v>50000</v>
      </c>
      <c r="F166" s="35">
        <v>0.08</v>
      </c>
      <c r="G166" s="6">
        <f t="shared" si="6"/>
        <v>4000</v>
      </c>
    </row>
    <row r="167" spans="1:7" s="19" customFormat="1" x14ac:dyDescent="0.2">
      <c r="A167" s="13" t="s">
        <v>55</v>
      </c>
      <c r="B167" s="8">
        <v>143</v>
      </c>
      <c r="C167" s="22" t="s">
        <v>269</v>
      </c>
      <c r="D167" s="21" t="s">
        <v>13</v>
      </c>
      <c r="E167" s="23">
        <v>200</v>
      </c>
      <c r="F167" s="35">
        <v>26.67</v>
      </c>
      <c r="G167" s="6">
        <f t="shared" si="6"/>
        <v>5334</v>
      </c>
    </row>
    <row r="168" spans="1:7" s="19" customFormat="1" x14ac:dyDescent="0.2">
      <c r="A168" s="13" t="s">
        <v>55</v>
      </c>
      <c r="B168" s="8">
        <v>144</v>
      </c>
      <c r="C168" s="22" t="s">
        <v>270</v>
      </c>
      <c r="D168" s="21" t="s">
        <v>13</v>
      </c>
      <c r="E168" s="23">
        <v>500</v>
      </c>
      <c r="F168" s="35">
        <v>20.67</v>
      </c>
      <c r="G168" s="6">
        <f t="shared" si="6"/>
        <v>10335</v>
      </c>
    </row>
    <row r="169" spans="1:7" s="19" customFormat="1" x14ac:dyDescent="0.2">
      <c r="A169" s="13" t="s">
        <v>55</v>
      </c>
      <c r="B169" s="8">
        <v>145</v>
      </c>
      <c r="C169" s="22" t="s">
        <v>271</v>
      </c>
      <c r="D169" s="21" t="s">
        <v>13</v>
      </c>
      <c r="E169" s="23">
        <v>500</v>
      </c>
      <c r="F169" s="35">
        <v>24</v>
      </c>
      <c r="G169" s="6">
        <f t="shared" si="6"/>
        <v>12000</v>
      </c>
    </row>
    <row r="170" spans="1:7" s="19" customFormat="1" x14ac:dyDescent="0.2">
      <c r="A170" s="13" t="s">
        <v>55</v>
      </c>
      <c r="B170" s="8">
        <v>146</v>
      </c>
      <c r="C170" s="22" t="s">
        <v>272</v>
      </c>
      <c r="D170" s="21" t="s">
        <v>13</v>
      </c>
      <c r="E170" s="23">
        <v>500</v>
      </c>
      <c r="F170" s="35">
        <v>27</v>
      </c>
      <c r="G170" s="6">
        <f t="shared" si="6"/>
        <v>13500</v>
      </c>
    </row>
    <row r="171" spans="1:7" s="19" customFormat="1" x14ac:dyDescent="0.2">
      <c r="A171" s="13" t="s">
        <v>55</v>
      </c>
      <c r="B171" s="8">
        <v>147</v>
      </c>
      <c r="C171" s="22" t="s">
        <v>374</v>
      </c>
      <c r="D171" s="21" t="s">
        <v>13</v>
      </c>
      <c r="E171" s="23">
        <v>10000</v>
      </c>
      <c r="F171" s="35">
        <v>3.1</v>
      </c>
      <c r="G171" s="6">
        <f t="shared" si="6"/>
        <v>31000</v>
      </c>
    </row>
    <row r="172" spans="1:7" s="19" customFormat="1" x14ac:dyDescent="0.2">
      <c r="A172" s="13" t="s">
        <v>55</v>
      </c>
      <c r="B172" s="8">
        <v>148</v>
      </c>
      <c r="C172" s="22" t="s">
        <v>273</v>
      </c>
      <c r="D172" s="21" t="s">
        <v>13</v>
      </c>
      <c r="E172" s="23">
        <v>10000</v>
      </c>
      <c r="F172" s="35">
        <v>3.45</v>
      </c>
      <c r="G172" s="6">
        <f t="shared" si="6"/>
        <v>34500</v>
      </c>
    </row>
    <row r="173" spans="1:7" s="19" customFormat="1" x14ac:dyDescent="0.2">
      <c r="A173" s="13" t="s">
        <v>55</v>
      </c>
      <c r="B173" s="8">
        <v>149</v>
      </c>
      <c r="C173" s="22" t="s">
        <v>375</v>
      </c>
      <c r="D173" s="21" t="s">
        <v>13</v>
      </c>
      <c r="E173" s="23">
        <v>2000</v>
      </c>
      <c r="F173" s="35">
        <v>10</v>
      </c>
      <c r="G173" s="6">
        <f t="shared" si="6"/>
        <v>20000</v>
      </c>
    </row>
    <row r="174" spans="1:7" s="19" customFormat="1" x14ac:dyDescent="0.2">
      <c r="A174" s="13" t="s">
        <v>55</v>
      </c>
      <c r="B174" s="8">
        <v>150</v>
      </c>
      <c r="C174" s="22" t="s">
        <v>376</v>
      </c>
      <c r="D174" s="21" t="s">
        <v>13</v>
      </c>
      <c r="E174" s="23">
        <v>2000</v>
      </c>
      <c r="F174" s="35">
        <v>10</v>
      </c>
      <c r="G174" s="6">
        <f t="shared" si="6"/>
        <v>20000</v>
      </c>
    </row>
    <row r="175" spans="1:7" s="5" customFormat="1" ht="15" customHeight="1" thickBot="1" x14ac:dyDescent="0.25">
      <c r="A175" s="53"/>
      <c r="B175" s="54"/>
      <c r="C175" s="55"/>
      <c r="D175" s="54"/>
      <c r="E175" s="56"/>
      <c r="F175" s="57"/>
      <c r="G175" s="58"/>
    </row>
    <row r="176" spans="1:7" s="5" customFormat="1" ht="21.95" customHeight="1" thickBot="1" x14ac:dyDescent="0.25">
      <c r="A176" s="98" t="s">
        <v>365</v>
      </c>
      <c r="B176" s="99"/>
      <c r="C176" s="99"/>
      <c r="D176" s="99"/>
      <c r="E176" s="99"/>
      <c r="F176" s="100"/>
      <c r="G176" s="52">
        <f>SUM(G177:G193)</f>
        <v>1027010.74</v>
      </c>
    </row>
    <row r="177" spans="1:7" s="18" customFormat="1" x14ac:dyDescent="0.2">
      <c r="A177" s="65">
        <v>6085</v>
      </c>
      <c r="B177" s="66">
        <v>151</v>
      </c>
      <c r="C177" s="67" t="s">
        <v>82</v>
      </c>
      <c r="D177" s="66" t="s">
        <v>8</v>
      </c>
      <c r="E177" s="68">
        <f>112*18</f>
        <v>2016</v>
      </c>
      <c r="F177" s="50">
        <v>6.89</v>
      </c>
      <c r="G177" s="51">
        <f t="shared" ref="G177:G193" si="7">ROUND(F177*E177,2)</f>
        <v>13890.24</v>
      </c>
    </row>
    <row r="178" spans="1:7" s="5" customFormat="1" x14ac:dyDescent="0.2">
      <c r="A178" s="9">
        <v>13</v>
      </c>
      <c r="B178" s="66">
        <v>152</v>
      </c>
      <c r="C178" s="12" t="s">
        <v>106</v>
      </c>
      <c r="D178" s="8" t="s">
        <v>20</v>
      </c>
      <c r="E178" s="7">
        <v>1000</v>
      </c>
      <c r="F178" s="35">
        <v>9.4</v>
      </c>
      <c r="G178" s="6">
        <f t="shared" si="7"/>
        <v>9400</v>
      </c>
    </row>
    <row r="179" spans="1:7" s="5" customFormat="1" x14ac:dyDescent="0.2">
      <c r="A179" s="9">
        <v>4047</v>
      </c>
      <c r="B179" s="66">
        <v>153</v>
      </c>
      <c r="C179" s="12" t="s">
        <v>63</v>
      </c>
      <c r="D179" s="8" t="s">
        <v>62</v>
      </c>
      <c r="E179" s="7">
        <v>2000</v>
      </c>
      <c r="F179" s="35">
        <v>12.22</v>
      </c>
      <c r="G179" s="6">
        <f t="shared" si="7"/>
        <v>24440</v>
      </c>
    </row>
    <row r="180" spans="1:7" s="5" customFormat="1" x14ac:dyDescent="0.2">
      <c r="A180" s="9">
        <v>4052</v>
      </c>
      <c r="B180" s="66">
        <v>154</v>
      </c>
      <c r="C180" s="12" t="s">
        <v>64</v>
      </c>
      <c r="D180" s="8" t="s">
        <v>65</v>
      </c>
      <c r="E180" s="7">
        <v>1000</v>
      </c>
      <c r="F180" s="35">
        <v>94.94</v>
      </c>
      <c r="G180" s="6">
        <f t="shared" si="7"/>
        <v>94940</v>
      </c>
    </row>
    <row r="181" spans="1:7" s="5" customFormat="1" x14ac:dyDescent="0.2">
      <c r="A181" s="9">
        <v>4053</v>
      </c>
      <c r="B181" s="66">
        <v>155</v>
      </c>
      <c r="C181" s="12" t="s">
        <v>66</v>
      </c>
      <c r="D181" s="8" t="s">
        <v>380</v>
      </c>
      <c r="E181" s="7">
        <v>50</v>
      </c>
      <c r="F181" s="35">
        <v>46.55</v>
      </c>
      <c r="G181" s="6">
        <f t="shared" si="7"/>
        <v>2327.5</v>
      </c>
    </row>
    <row r="182" spans="1:7" s="5" customFormat="1" x14ac:dyDescent="0.2">
      <c r="A182" s="9">
        <v>5318</v>
      </c>
      <c r="B182" s="66">
        <v>156</v>
      </c>
      <c r="C182" s="12" t="s">
        <v>68</v>
      </c>
      <c r="D182" s="8" t="s">
        <v>8</v>
      </c>
      <c r="E182" s="7">
        <v>300</v>
      </c>
      <c r="F182" s="35">
        <v>13.33</v>
      </c>
      <c r="G182" s="6">
        <f t="shared" si="7"/>
        <v>3999</v>
      </c>
    </row>
    <row r="183" spans="1:7" s="5" customFormat="1" x14ac:dyDescent="0.2">
      <c r="A183" s="9">
        <v>6086</v>
      </c>
      <c r="B183" s="66">
        <v>157</v>
      </c>
      <c r="C183" s="12" t="s">
        <v>61</v>
      </c>
      <c r="D183" s="8" t="s">
        <v>381</v>
      </c>
      <c r="E183" s="7">
        <v>100</v>
      </c>
      <c r="F183" s="35">
        <v>60.39</v>
      </c>
      <c r="G183" s="6">
        <f t="shared" si="7"/>
        <v>6039</v>
      </c>
    </row>
    <row r="184" spans="1:7" s="5" customFormat="1" x14ac:dyDescent="0.2">
      <c r="A184" s="9">
        <v>7287</v>
      </c>
      <c r="B184" s="66">
        <v>158</v>
      </c>
      <c r="C184" s="12" t="s">
        <v>288</v>
      </c>
      <c r="D184" s="8" t="s">
        <v>62</v>
      </c>
      <c r="E184" s="7">
        <v>5000</v>
      </c>
      <c r="F184" s="35">
        <v>65.8</v>
      </c>
      <c r="G184" s="6">
        <f t="shared" si="7"/>
        <v>329000</v>
      </c>
    </row>
    <row r="185" spans="1:7" s="5" customFormat="1" x14ac:dyDescent="0.2">
      <c r="A185" s="9">
        <v>7307</v>
      </c>
      <c r="B185" s="66">
        <v>159</v>
      </c>
      <c r="C185" s="12" t="s">
        <v>60</v>
      </c>
      <c r="D185" s="8" t="s">
        <v>8</v>
      </c>
      <c r="E185" s="7">
        <v>500</v>
      </c>
      <c r="F185" s="35">
        <v>21.48</v>
      </c>
      <c r="G185" s="6">
        <f t="shared" si="7"/>
        <v>10740</v>
      </c>
    </row>
    <row r="186" spans="1:7" s="5" customFormat="1" x14ac:dyDescent="0.2">
      <c r="A186" s="9">
        <v>7347</v>
      </c>
      <c r="B186" s="66">
        <v>160</v>
      </c>
      <c r="C186" s="12" t="s">
        <v>74</v>
      </c>
      <c r="D186" s="8" t="s">
        <v>62</v>
      </c>
      <c r="E186" s="7">
        <v>500</v>
      </c>
      <c r="F186" s="35">
        <v>51.09</v>
      </c>
      <c r="G186" s="6">
        <f t="shared" si="7"/>
        <v>25545</v>
      </c>
    </row>
    <row r="187" spans="1:7" s="5" customFormat="1" x14ac:dyDescent="0.2">
      <c r="A187" s="9">
        <v>7350</v>
      </c>
      <c r="B187" s="66">
        <v>161</v>
      </c>
      <c r="C187" s="12" t="s">
        <v>73</v>
      </c>
      <c r="D187" s="8" t="s">
        <v>8</v>
      </c>
      <c r="E187" s="7">
        <v>5000</v>
      </c>
      <c r="F187" s="35">
        <v>25.31</v>
      </c>
      <c r="G187" s="6">
        <f t="shared" si="7"/>
        <v>126550</v>
      </c>
    </row>
    <row r="188" spans="1:7" s="5" customFormat="1" x14ac:dyDescent="0.2">
      <c r="A188" s="9">
        <v>10472</v>
      </c>
      <c r="B188" s="66">
        <v>162</v>
      </c>
      <c r="C188" s="12" t="s">
        <v>77</v>
      </c>
      <c r="D188" s="8" t="s">
        <v>62</v>
      </c>
      <c r="E188" s="7">
        <v>2000</v>
      </c>
      <c r="F188" s="35">
        <v>71.290000000000006</v>
      </c>
      <c r="G188" s="6">
        <f t="shared" si="7"/>
        <v>142580</v>
      </c>
    </row>
    <row r="189" spans="1:7" s="5" customFormat="1" x14ac:dyDescent="0.2">
      <c r="A189" s="9">
        <v>11161</v>
      </c>
      <c r="B189" s="66">
        <v>163</v>
      </c>
      <c r="C189" s="12" t="s">
        <v>71</v>
      </c>
      <c r="D189" s="8" t="s">
        <v>20</v>
      </c>
      <c r="E189" s="7">
        <v>20000</v>
      </c>
      <c r="F189" s="35">
        <v>0.87</v>
      </c>
      <c r="G189" s="6">
        <f t="shared" si="7"/>
        <v>17400</v>
      </c>
    </row>
    <row r="190" spans="1:7" s="5" customFormat="1" x14ac:dyDescent="0.2">
      <c r="A190" s="9">
        <v>11849</v>
      </c>
      <c r="B190" s="66">
        <v>164</v>
      </c>
      <c r="C190" s="12" t="s">
        <v>72</v>
      </c>
      <c r="D190" s="8" t="s">
        <v>8</v>
      </c>
      <c r="E190" s="7">
        <v>2000</v>
      </c>
      <c r="F190" s="35">
        <v>15.23</v>
      </c>
      <c r="G190" s="6">
        <f t="shared" si="7"/>
        <v>30460</v>
      </c>
    </row>
    <row r="191" spans="1:7" s="5" customFormat="1" x14ac:dyDescent="0.2">
      <c r="A191" s="9">
        <v>7355</v>
      </c>
      <c r="B191" s="66">
        <v>165</v>
      </c>
      <c r="C191" s="12" t="s">
        <v>76</v>
      </c>
      <c r="D191" s="8" t="s">
        <v>62</v>
      </c>
      <c r="E191" s="7">
        <v>1500</v>
      </c>
      <c r="F191" s="35">
        <v>76.59</v>
      </c>
      <c r="G191" s="6">
        <f t="shared" si="7"/>
        <v>114885</v>
      </c>
    </row>
    <row r="192" spans="1:7" s="5" customFormat="1" x14ac:dyDescent="0.2">
      <c r="A192" s="9" t="s">
        <v>55</v>
      </c>
      <c r="B192" s="66">
        <v>166</v>
      </c>
      <c r="C192" s="12" t="s">
        <v>75</v>
      </c>
      <c r="D192" s="8" t="s">
        <v>62</v>
      </c>
      <c r="E192" s="7">
        <v>1500</v>
      </c>
      <c r="F192" s="35">
        <v>37.93</v>
      </c>
      <c r="G192" s="6">
        <f t="shared" si="7"/>
        <v>56895</v>
      </c>
    </row>
    <row r="193" spans="1:7" s="5" customFormat="1" x14ac:dyDescent="0.2">
      <c r="A193" s="9">
        <v>25966</v>
      </c>
      <c r="B193" s="66">
        <v>167</v>
      </c>
      <c r="C193" s="12" t="s">
        <v>321</v>
      </c>
      <c r="D193" s="8" t="s">
        <v>8</v>
      </c>
      <c r="E193" s="7">
        <v>1000</v>
      </c>
      <c r="F193" s="35">
        <v>17.920000000000002</v>
      </c>
      <c r="G193" s="6">
        <f t="shared" si="7"/>
        <v>17920</v>
      </c>
    </row>
    <row r="194" spans="1:7" s="5" customFormat="1" ht="15" customHeight="1" thickBot="1" x14ac:dyDescent="0.25">
      <c r="A194" s="53"/>
      <c r="B194" s="54"/>
      <c r="C194" s="55"/>
      <c r="D194" s="54"/>
      <c r="E194" s="56"/>
      <c r="F194" s="57"/>
      <c r="G194" s="58"/>
    </row>
    <row r="195" spans="1:7" s="5" customFormat="1" ht="21.95" customHeight="1" thickBot="1" x14ac:dyDescent="0.25">
      <c r="A195" s="98" t="s">
        <v>366</v>
      </c>
      <c r="B195" s="99"/>
      <c r="C195" s="99"/>
      <c r="D195" s="99"/>
      <c r="E195" s="99"/>
      <c r="F195" s="100"/>
      <c r="G195" s="69">
        <f>SUM(G196:G228)</f>
        <v>167638.5</v>
      </c>
    </row>
    <row r="196" spans="1:7" s="5" customFormat="1" x14ac:dyDescent="0.2">
      <c r="A196" s="46">
        <v>9836</v>
      </c>
      <c r="B196" s="47">
        <v>168</v>
      </c>
      <c r="C196" s="48" t="s">
        <v>91</v>
      </c>
      <c r="D196" s="47" t="s">
        <v>37</v>
      </c>
      <c r="E196" s="49">
        <v>500</v>
      </c>
      <c r="F196" s="50">
        <v>10.43</v>
      </c>
      <c r="G196" s="51">
        <f t="shared" ref="G196:G228" si="8">ROUND(F196*E196,2)</f>
        <v>5215</v>
      </c>
    </row>
    <row r="197" spans="1:7" s="5" customFormat="1" x14ac:dyDescent="0.2">
      <c r="A197" s="9">
        <v>20065</v>
      </c>
      <c r="B197" s="47">
        <v>169</v>
      </c>
      <c r="C197" s="12" t="s">
        <v>92</v>
      </c>
      <c r="D197" s="8" t="s">
        <v>37</v>
      </c>
      <c r="E197" s="7">
        <v>500</v>
      </c>
      <c r="F197" s="35">
        <v>24.74</v>
      </c>
      <c r="G197" s="6">
        <f t="shared" si="8"/>
        <v>12370</v>
      </c>
    </row>
    <row r="198" spans="1:7" s="5" customFormat="1" x14ac:dyDescent="0.2">
      <c r="A198" s="9">
        <v>9835</v>
      </c>
      <c r="B198" s="47">
        <v>170</v>
      </c>
      <c r="C198" s="12" t="s">
        <v>90</v>
      </c>
      <c r="D198" s="8" t="s">
        <v>37</v>
      </c>
      <c r="E198" s="7">
        <v>1000</v>
      </c>
      <c r="F198" s="35">
        <v>3.96</v>
      </c>
      <c r="G198" s="6">
        <f t="shared" si="8"/>
        <v>3960</v>
      </c>
    </row>
    <row r="199" spans="1:7" s="5" customFormat="1" x14ac:dyDescent="0.2">
      <c r="A199" s="9">
        <v>9838</v>
      </c>
      <c r="B199" s="47">
        <v>171</v>
      </c>
      <c r="C199" s="12" t="s">
        <v>93</v>
      </c>
      <c r="D199" s="8" t="s">
        <v>37</v>
      </c>
      <c r="E199" s="7">
        <v>1000</v>
      </c>
      <c r="F199" s="35">
        <v>6.79</v>
      </c>
      <c r="G199" s="6">
        <f t="shared" si="8"/>
        <v>6790</v>
      </c>
    </row>
    <row r="200" spans="1:7" s="5" customFormat="1" x14ac:dyDescent="0.2">
      <c r="A200" s="9">
        <v>9837</v>
      </c>
      <c r="B200" s="47">
        <v>172</v>
      </c>
      <c r="C200" s="12" t="s">
        <v>94</v>
      </c>
      <c r="D200" s="8" t="s">
        <v>37</v>
      </c>
      <c r="E200" s="7">
        <v>1000</v>
      </c>
      <c r="F200" s="35">
        <v>9.19</v>
      </c>
      <c r="G200" s="6">
        <f t="shared" si="8"/>
        <v>9190</v>
      </c>
    </row>
    <row r="201" spans="1:7" s="5" customFormat="1" x14ac:dyDescent="0.2">
      <c r="A201" s="9">
        <v>9819</v>
      </c>
      <c r="B201" s="47">
        <v>173</v>
      </c>
      <c r="C201" s="12" t="s">
        <v>95</v>
      </c>
      <c r="D201" s="8" t="s">
        <v>37</v>
      </c>
      <c r="E201" s="7">
        <v>500</v>
      </c>
      <c r="F201" s="35">
        <v>33.72</v>
      </c>
      <c r="G201" s="6">
        <f t="shared" si="8"/>
        <v>16860</v>
      </c>
    </row>
    <row r="202" spans="1:7" s="5" customFormat="1" x14ac:dyDescent="0.2">
      <c r="A202" s="9">
        <v>9847</v>
      </c>
      <c r="B202" s="47">
        <v>174</v>
      </c>
      <c r="C202" s="12" t="s">
        <v>96</v>
      </c>
      <c r="D202" s="8" t="s">
        <v>37</v>
      </c>
      <c r="E202" s="7">
        <v>500</v>
      </c>
      <c r="F202" s="35">
        <v>26.56</v>
      </c>
      <c r="G202" s="6">
        <f t="shared" si="8"/>
        <v>13280</v>
      </c>
    </row>
    <row r="203" spans="1:7" s="18" customFormat="1" x14ac:dyDescent="0.2">
      <c r="A203" s="13">
        <v>9844</v>
      </c>
      <c r="B203" s="47">
        <v>175</v>
      </c>
      <c r="C203" s="15" t="s">
        <v>97</v>
      </c>
      <c r="D203" s="8" t="s">
        <v>37</v>
      </c>
      <c r="E203" s="16">
        <v>500</v>
      </c>
      <c r="F203" s="35">
        <v>9.25</v>
      </c>
      <c r="G203" s="6">
        <f t="shared" si="8"/>
        <v>4625</v>
      </c>
    </row>
    <row r="204" spans="1:7" s="18" customFormat="1" x14ac:dyDescent="0.2">
      <c r="A204" s="13">
        <v>9846</v>
      </c>
      <c r="B204" s="47">
        <v>176</v>
      </c>
      <c r="C204" s="15" t="s">
        <v>98</v>
      </c>
      <c r="D204" s="8" t="s">
        <v>37</v>
      </c>
      <c r="E204" s="16">
        <v>500</v>
      </c>
      <c r="F204" s="35">
        <v>18.920000000000002</v>
      </c>
      <c r="G204" s="6">
        <f t="shared" si="8"/>
        <v>9460</v>
      </c>
    </row>
    <row r="205" spans="1:7" s="18" customFormat="1" x14ac:dyDescent="0.2">
      <c r="A205" s="13">
        <v>9867</v>
      </c>
      <c r="B205" s="47">
        <v>177</v>
      </c>
      <c r="C205" s="15" t="s">
        <v>99</v>
      </c>
      <c r="D205" s="8" t="s">
        <v>37</v>
      </c>
      <c r="E205" s="16">
        <v>3000</v>
      </c>
      <c r="F205" s="35">
        <v>2.2000000000000002</v>
      </c>
      <c r="G205" s="6">
        <f t="shared" si="8"/>
        <v>6600</v>
      </c>
    </row>
    <row r="206" spans="1:7" s="18" customFormat="1" x14ac:dyDescent="0.2">
      <c r="A206" s="13">
        <v>9868</v>
      </c>
      <c r="B206" s="47">
        <v>178</v>
      </c>
      <c r="C206" s="15" t="s">
        <v>100</v>
      </c>
      <c r="D206" s="8" t="s">
        <v>37</v>
      </c>
      <c r="E206" s="16">
        <v>3000</v>
      </c>
      <c r="F206" s="35">
        <v>2.92</v>
      </c>
      <c r="G206" s="6">
        <f t="shared" si="8"/>
        <v>8760</v>
      </c>
    </row>
    <row r="207" spans="1:7" s="18" customFormat="1" x14ac:dyDescent="0.2">
      <c r="A207" s="13">
        <v>9869</v>
      </c>
      <c r="B207" s="47">
        <v>179</v>
      </c>
      <c r="C207" s="15" t="s">
        <v>101</v>
      </c>
      <c r="D207" s="8" t="s">
        <v>37</v>
      </c>
      <c r="E207" s="16">
        <v>1000</v>
      </c>
      <c r="F207" s="35">
        <v>6.27</v>
      </c>
      <c r="G207" s="6">
        <f t="shared" si="8"/>
        <v>6270</v>
      </c>
    </row>
    <row r="208" spans="1:7" s="19" customFormat="1" x14ac:dyDescent="0.2">
      <c r="A208" s="20">
        <v>9825</v>
      </c>
      <c r="B208" s="47">
        <v>180</v>
      </c>
      <c r="C208" s="22" t="s">
        <v>195</v>
      </c>
      <c r="D208" s="21" t="s">
        <v>37</v>
      </c>
      <c r="E208" s="23">
        <v>50</v>
      </c>
      <c r="F208" s="35">
        <v>31.01</v>
      </c>
      <c r="G208" s="6">
        <f t="shared" si="8"/>
        <v>1550.5</v>
      </c>
    </row>
    <row r="209" spans="1:7" s="19" customFormat="1" x14ac:dyDescent="0.2">
      <c r="A209" s="20">
        <v>9828</v>
      </c>
      <c r="B209" s="47">
        <v>181</v>
      </c>
      <c r="C209" s="22" t="s">
        <v>196</v>
      </c>
      <c r="D209" s="21" t="s">
        <v>37</v>
      </c>
      <c r="E209" s="23">
        <v>50</v>
      </c>
      <c r="F209" s="35">
        <v>60.46</v>
      </c>
      <c r="G209" s="6">
        <f t="shared" si="8"/>
        <v>3023</v>
      </c>
    </row>
    <row r="210" spans="1:7" s="19" customFormat="1" x14ac:dyDescent="0.2">
      <c r="A210" s="20">
        <v>9829</v>
      </c>
      <c r="B210" s="47">
        <v>182</v>
      </c>
      <c r="C210" s="22" t="s">
        <v>197</v>
      </c>
      <c r="D210" s="21" t="s">
        <v>37</v>
      </c>
      <c r="E210" s="23">
        <v>50</v>
      </c>
      <c r="F210" s="35">
        <v>107.62</v>
      </c>
      <c r="G210" s="6">
        <f t="shared" si="8"/>
        <v>5381</v>
      </c>
    </row>
    <row r="211" spans="1:7" s="19" customFormat="1" x14ac:dyDescent="0.2">
      <c r="A211" s="20">
        <v>9826</v>
      </c>
      <c r="B211" s="47">
        <v>183</v>
      </c>
      <c r="C211" s="22" t="s">
        <v>198</v>
      </c>
      <c r="D211" s="21" t="s">
        <v>37</v>
      </c>
      <c r="E211" s="23">
        <v>50</v>
      </c>
      <c r="F211" s="35">
        <v>159.66</v>
      </c>
      <c r="G211" s="6">
        <f t="shared" si="8"/>
        <v>7983</v>
      </c>
    </row>
    <row r="212" spans="1:7" s="19" customFormat="1" x14ac:dyDescent="0.2">
      <c r="A212" s="20">
        <v>9827</v>
      </c>
      <c r="B212" s="47">
        <v>184</v>
      </c>
      <c r="C212" s="22" t="s">
        <v>199</v>
      </c>
      <c r="D212" s="21" t="s">
        <v>37</v>
      </c>
      <c r="E212" s="23">
        <v>50</v>
      </c>
      <c r="F212" s="35">
        <v>232.04</v>
      </c>
      <c r="G212" s="6">
        <f t="shared" si="8"/>
        <v>11602</v>
      </c>
    </row>
    <row r="213" spans="1:7" s="19" customFormat="1" x14ac:dyDescent="0.2">
      <c r="A213" s="20">
        <v>12592</v>
      </c>
      <c r="B213" s="47">
        <v>185</v>
      </c>
      <c r="C213" s="22" t="s">
        <v>200</v>
      </c>
      <c r="D213" s="21" t="s">
        <v>37</v>
      </c>
      <c r="E213" s="23">
        <v>100</v>
      </c>
      <c r="F213" s="35">
        <v>37.299999999999997</v>
      </c>
      <c r="G213" s="6">
        <f t="shared" si="8"/>
        <v>3730</v>
      </c>
    </row>
    <row r="214" spans="1:7" s="19" customFormat="1" x14ac:dyDescent="0.2">
      <c r="A214" s="20">
        <v>12599</v>
      </c>
      <c r="B214" s="47">
        <v>186</v>
      </c>
      <c r="C214" s="22" t="s">
        <v>201</v>
      </c>
      <c r="D214" s="21" t="s">
        <v>37</v>
      </c>
      <c r="E214" s="23">
        <v>100</v>
      </c>
      <c r="F214" s="35">
        <v>11.04</v>
      </c>
      <c r="G214" s="6">
        <f t="shared" si="8"/>
        <v>1104</v>
      </c>
    </row>
    <row r="215" spans="1:7" s="19" customFormat="1" x14ac:dyDescent="0.2">
      <c r="A215" s="20">
        <v>12601</v>
      </c>
      <c r="B215" s="47">
        <v>187</v>
      </c>
      <c r="C215" s="22" t="s">
        <v>202</v>
      </c>
      <c r="D215" s="21" t="s">
        <v>37</v>
      </c>
      <c r="E215" s="23">
        <v>100</v>
      </c>
      <c r="F215" s="35">
        <v>20.76</v>
      </c>
      <c r="G215" s="6">
        <f t="shared" si="8"/>
        <v>2076</v>
      </c>
    </row>
    <row r="216" spans="1:7" s="19" customFormat="1" x14ac:dyDescent="0.2">
      <c r="A216" s="20">
        <v>12602</v>
      </c>
      <c r="B216" s="47">
        <v>188</v>
      </c>
      <c r="C216" s="22" t="s">
        <v>203</v>
      </c>
      <c r="D216" s="21" t="s">
        <v>37</v>
      </c>
      <c r="E216" s="23">
        <v>100</v>
      </c>
      <c r="F216" s="35">
        <v>47.09</v>
      </c>
      <c r="G216" s="6">
        <f t="shared" si="8"/>
        <v>4709</v>
      </c>
    </row>
    <row r="217" spans="1:7" s="19" customFormat="1" x14ac:dyDescent="0.2">
      <c r="A217" s="20">
        <v>12609</v>
      </c>
      <c r="B217" s="47">
        <v>189</v>
      </c>
      <c r="C217" s="22" t="s">
        <v>204</v>
      </c>
      <c r="D217" s="21" t="s">
        <v>37</v>
      </c>
      <c r="E217" s="23">
        <v>100</v>
      </c>
      <c r="F217" s="35">
        <v>14</v>
      </c>
      <c r="G217" s="6">
        <f t="shared" si="8"/>
        <v>1400</v>
      </c>
    </row>
    <row r="218" spans="1:7" s="19" customFormat="1" x14ac:dyDescent="0.2">
      <c r="A218" s="20">
        <v>12611</v>
      </c>
      <c r="B218" s="47">
        <v>190</v>
      </c>
      <c r="C218" s="22" t="s">
        <v>205</v>
      </c>
      <c r="D218" s="21" t="s">
        <v>37</v>
      </c>
      <c r="E218" s="23">
        <v>100</v>
      </c>
      <c r="F218" s="35">
        <v>28.16</v>
      </c>
      <c r="G218" s="6">
        <f t="shared" si="8"/>
        <v>2816</v>
      </c>
    </row>
    <row r="219" spans="1:7" s="19" customFormat="1" x14ac:dyDescent="0.2">
      <c r="A219" s="20">
        <v>9859</v>
      </c>
      <c r="B219" s="47">
        <v>191</v>
      </c>
      <c r="C219" s="22" t="s">
        <v>206</v>
      </c>
      <c r="D219" s="21" t="s">
        <v>37</v>
      </c>
      <c r="E219" s="23">
        <v>200</v>
      </c>
      <c r="F219" s="35">
        <v>4.4800000000000004</v>
      </c>
      <c r="G219" s="6">
        <f t="shared" si="8"/>
        <v>896</v>
      </c>
    </row>
    <row r="220" spans="1:7" s="19" customFormat="1" x14ac:dyDescent="0.2">
      <c r="A220" s="20">
        <v>9860</v>
      </c>
      <c r="B220" s="47">
        <v>192</v>
      </c>
      <c r="C220" s="22" t="s">
        <v>207</v>
      </c>
      <c r="D220" s="21" t="s">
        <v>37</v>
      </c>
      <c r="E220" s="23">
        <v>100</v>
      </c>
      <c r="F220" s="35">
        <v>20.74</v>
      </c>
      <c r="G220" s="6">
        <f t="shared" si="8"/>
        <v>2074</v>
      </c>
    </row>
    <row r="221" spans="1:7" s="19" customFormat="1" x14ac:dyDescent="0.2">
      <c r="A221" s="20">
        <v>9862</v>
      </c>
      <c r="B221" s="47">
        <v>193</v>
      </c>
      <c r="C221" s="22" t="s">
        <v>208</v>
      </c>
      <c r="D221" s="21" t="s">
        <v>37</v>
      </c>
      <c r="E221" s="23">
        <v>100</v>
      </c>
      <c r="F221" s="35">
        <v>14.5</v>
      </c>
      <c r="G221" s="6">
        <f t="shared" si="8"/>
        <v>1450</v>
      </c>
    </row>
    <row r="222" spans="1:7" s="19" customFormat="1" x14ac:dyDescent="0.2">
      <c r="A222" s="20">
        <v>9861</v>
      </c>
      <c r="B222" s="47">
        <v>194</v>
      </c>
      <c r="C222" s="22" t="s">
        <v>209</v>
      </c>
      <c r="D222" s="21" t="s">
        <v>37</v>
      </c>
      <c r="E222" s="23">
        <v>100</v>
      </c>
      <c r="F222" s="35">
        <v>11.65</v>
      </c>
      <c r="G222" s="6">
        <f t="shared" si="8"/>
        <v>1165</v>
      </c>
    </row>
    <row r="223" spans="1:7" s="19" customFormat="1" x14ac:dyDescent="0.2">
      <c r="A223" s="20">
        <v>9856</v>
      </c>
      <c r="B223" s="47">
        <v>195</v>
      </c>
      <c r="C223" s="22" t="s">
        <v>210</v>
      </c>
      <c r="D223" s="21" t="s">
        <v>37</v>
      </c>
      <c r="E223" s="23">
        <v>100</v>
      </c>
      <c r="F223" s="35">
        <v>3.31</v>
      </c>
      <c r="G223" s="6">
        <f t="shared" si="8"/>
        <v>331</v>
      </c>
    </row>
    <row r="224" spans="1:7" s="19" customFormat="1" x14ac:dyDescent="0.2">
      <c r="A224" s="20">
        <v>9866</v>
      </c>
      <c r="B224" s="47">
        <v>196</v>
      </c>
      <c r="C224" s="22" t="s">
        <v>211</v>
      </c>
      <c r="D224" s="21" t="s">
        <v>37</v>
      </c>
      <c r="E224" s="23">
        <v>100</v>
      </c>
      <c r="F224" s="35">
        <v>8.75</v>
      </c>
      <c r="G224" s="6">
        <f t="shared" si="8"/>
        <v>875</v>
      </c>
    </row>
    <row r="225" spans="1:7" s="19" customFormat="1" x14ac:dyDescent="0.2">
      <c r="A225" s="20">
        <v>9857</v>
      </c>
      <c r="B225" s="47">
        <v>197</v>
      </c>
      <c r="C225" s="22" t="s">
        <v>212</v>
      </c>
      <c r="D225" s="21" t="s">
        <v>37</v>
      </c>
      <c r="E225" s="23">
        <v>100</v>
      </c>
      <c r="F225" s="35">
        <v>44.71</v>
      </c>
      <c r="G225" s="6">
        <f t="shared" si="8"/>
        <v>4471</v>
      </c>
    </row>
    <row r="226" spans="1:7" s="19" customFormat="1" x14ac:dyDescent="0.2">
      <c r="A226" s="20">
        <v>9874</v>
      </c>
      <c r="B226" s="47">
        <v>198</v>
      </c>
      <c r="C226" s="22" t="s">
        <v>213</v>
      </c>
      <c r="D226" s="21" t="s">
        <v>37</v>
      </c>
      <c r="E226" s="23">
        <v>200</v>
      </c>
      <c r="F226" s="35">
        <v>9.1300000000000008</v>
      </c>
      <c r="G226" s="6">
        <f t="shared" si="8"/>
        <v>1826</v>
      </c>
    </row>
    <row r="227" spans="1:7" s="19" customFormat="1" x14ac:dyDescent="0.2">
      <c r="A227" s="20">
        <v>9875</v>
      </c>
      <c r="B227" s="47">
        <v>199</v>
      </c>
      <c r="C227" s="22" t="s">
        <v>214</v>
      </c>
      <c r="D227" s="21" t="s">
        <v>37</v>
      </c>
      <c r="E227" s="23">
        <v>200</v>
      </c>
      <c r="F227" s="35">
        <v>11.33</v>
      </c>
      <c r="G227" s="6">
        <f t="shared" si="8"/>
        <v>2266</v>
      </c>
    </row>
    <row r="228" spans="1:7" s="19" customFormat="1" x14ac:dyDescent="0.2">
      <c r="A228" s="20">
        <v>9873</v>
      </c>
      <c r="B228" s="47">
        <v>200</v>
      </c>
      <c r="C228" s="22" t="s">
        <v>215</v>
      </c>
      <c r="D228" s="21" t="s">
        <v>37</v>
      </c>
      <c r="E228" s="23">
        <v>200</v>
      </c>
      <c r="F228" s="35">
        <v>17.649999999999999</v>
      </c>
      <c r="G228" s="6">
        <f t="shared" si="8"/>
        <v>3530</v>
      </c>
    </row>
    <row r="229" spans="1:7" s="18" customFormat="1" ht="15" customHeight="1" thickBot="1" x14ac:dyDescent="0.25">
      <c r="A229" s="20"/>
      <c r="B229" s="21"/>
      <c r="C229" s="22"/>
      <c r="D229" s="54"/>
      <c r="E229" s="24"/>
      <c r="F229" s="70"/>
      <c r="G229" s="71"/>
    </row>
    <row r="230" spans="1:7" s="18" customFormat="1" ht="21.95" customHeight="1" thickBot="1" x14ac:dyDescent="0.25">
      <c r="A230" s="98" t="s">
        <v>367</v>
      </c>
      <c r="B230" s="99"/>
      <c r="C230" s="99"/>
      <c r="D230" s="99"/>
      <c r="E230" s="99"/>
      <c r="F230" s="100"/>
      <c r="G230" s="69">
        <f>SUM(G231:G256)</f>
        <v>614061.9</v>
      </c>
    </row>
    <row r="231" spans="1:7" s="18" customFormat="1" x14ac:dyDescent="0.2">
      <c r="A231" s="65">
        <v>3143</v>
      </c>
      <c r="B231" s="66">
        <v>201</v>
      </c>
      <c r="C231" s="67" t="s">
        <v>104</v>
      </c>
      <c r="D231" s="66" t="s">
        <v>13</v>
      </c>
      <c r="E231" s="68">
        <v>3000</v>
      </c>
      <c r="F231" s="50">
        <v>4.88</v>
      </c>
      <c r="G231" s="51">
        <f t="shared" ref="G231:G256" si="9">ROUND(F231*E231,2)</f>
        <v>14640</v>
      </c>
    </row>
    <row r="232" spans="1:7" s="18" customFormat="1" x14ac:dyDescent="0.2">
      <c r="A232" s="13">
        <v>11681</v>
      </c>
      <c r="B232" s="66">
        <v>202</v>
      </c>
      <c r="C232" s="15" t="s">
        <v>102</v>
      </c>
      <c r="D232" s="14" t="s">
        <v>13</v>
      </c>
      <c r="E232" s="16">
        <v>500</v>
      </c>
      <c r="F232" s="35">
        <v>4.28</v>
      </c>
      <c r="G232" s="6">
        <f t="shared" si="9"/>
        <v>2140</v>
      </c>
    </row>
    <row r="233" spans="1:7" s="18" customFormat="1" x14ac:dyDescent="0.2">
      <c r="A233" s="13">
        <v>122</v>
      </c>
      <c r="B233" s="66">
        <v>203</v>
      </c>
      <c r="C233" s="15" t="s">
        <v>105</v>
      </c>
      <c r="D233" s="14" t="s">
        <v>13</v>
      </c>
      <c r="E233" s="16">
        <v>500</v>
      </c>
      <c r="F233" s="35">
        <v>40.14</v>
      </c>
      <c r="G233" s="6">
        <f t="shared" si="9"/>
        <v>20070</v>
      </c>
    </row>
    <row r="234" spans="1:7" s="18" customFormat="1" x14ac:dyDescent="0.2">
      <c r="A234" s="13">
        <v>20262</v>
      </c>
      <c r="B234" s="66">
        <v>204</v>
      </c>
      <c r="C234" s="15" t="s">
        <v>289</v>
      </c>
      <c r="D234" s="14" t="s">
        <v>13</v>
      </c>
      <c r="E234" s="16">
        <v>100</v>
      </c>
      <c r="F234" s="35">
        <v>9.1999999999999993</v>
      </c>
      <c r="G234" s="6">
        <f t="shared" si="9"/>
        <v>920</v>
      </c>
    </row>
    <row r="235" spans="1:7" s="18" customFormat="1" x14ac:dyDescent="0.2">
      <c r="A235" s="13" t="s">
        <v>55</v>
      </c>
      <c r="B235" s="66">
        <v>205</v>
      </c>
      <c r="C235" s="15" t="s">
        <v>121</v>
      </c>
      <c r="D235" s="14" t="s">
        <v>13</v>
      </c>
      <c r="E235" s="16">
        <v>1000</v>
      </c>
      <c r="F235" s="35">
        <v>6.5</v>
      </c>
      <c r="G235" s="6">
        <f t="shared" si="9"/>
        <v>6500</v>
      </c>
    </row>
    <row r="236" spans="1:7" s="18" customFormat="1" x14ac:dyDescent="0.2">
      <c r="A236" s="13">
        <v>6145</v>
      </c>
      <c r="B236" s="66">
        <v>206</v>
      </c>
      <c r="C236" s="15" t="s">
        <v>122</v>
      </c>
      <c r="D236" s="14" t="s">
        <v>13</v>
      </c>
      <c r="E236" s="16">
        <v>200</v>
      </c>
      <c r="F236" s="35">
        <v>12.83</v>
      </c>
      <c r="G236" s="6">
        <f t="shared" si="9"/>
        <v>2566</v>
      </c>
    </row>
    <row r="237" spans="1:7" s="18" customFormat="1" x14ac:dyDescent="0.2">
      <c r="A237" s="13">
        <v>6149</v>
      </c>
      <c r="B237" s="66">
        <v>207</v>
      </c>
      <c r="C237" s="15" t="s">
        <v>123</v>
      </c>
      <c r="D237" s="14" t="s">
        <v>13</v>
      </c>
      <c r="E237" s="16">
        <v>200</v>
      </c>
      <c r="F237" s="35">
        <v>12.11</v>
      </c>
      <c r="G237" s="6">
        <f t="shared" si="9"/>
        <v>2422</v>
      </c>
    </row>
    <row r="238" spans="1:7" s="18" customFormat="1" x14ac:dyDescent="0.2">
      <c r="A238" s="13">
        <v>1370</v>
      </c>
      <c r="B238" s="66">
        <v>208</v>
      </c>
      <c r="C238" s="15" t="s">
        <v>124</v>
      </c>
      <c r="D238" s="14" t="s">
        <v>13</v>
      </c>
      <c r="E238" s="16">
        <v>500</v>
      </c>
      <c r="F238" s="35">
        <v>72.61</v>
      </c>
      <c r="G238" s="6">
        <f t="shared" si="9"/>
        <v>36305</v>
      </c>
    </row>
    <row r="239" spans="1:7" s="18" customFormat="1" x14ac:dyDescent="0.2">
      <c r="A239" s="13">
        <v>10422</v>
      </c>
      <c r="B239" s="66">
        <v>209</v>
      </c>
      <c r="C239" s="15" t="s">
        <v>125</v>
      </c>
      <c r="D239" s="14" t="s">
        <v>13</v>
      </c>
      <c r="E239" s="16">
        <v>200</v>
      </c>
      <c r="F239" s="35">
        <v>303.86</v>
      </c>
      <c r="G239" s="6">
        <f t="shared" si="9"/>
        <v>60772</v>
      </c>
    </row>
    <row r="240" spans="1:7" s="18" customFormat="1" x14ac:dyDescent="0.2">
      <c r="A240" s="13">
        <v>10420</v>
      </c>
      <c r="B240" s="66">
        <v>210</v>
      </c>
      <c r="C240" s="15" t="s">
        <v>126</v>
      </c>
      <c r="D240" s="14" t="s">
        <v>13</v>
      </c>
      <c r="E240" s="16">
        <v>100</v>
      </c>
      <c r="F240" s="35">
        <v>113.96</v>
      </c>
      <c r="G240" s="6">
        <f t="shared" si="9"/>
        <v>11396</v>
      </c>
    </row>
    <row r="241" spans="1:7" s="18" customFormat="1" ht="31.5" x14ac:dyDescent="0.2">
      <c r="A241" s="13">
        <v>1030</v>
      </c>
      <c r="B241" s="66">
        <v>211</v>
      </c>
      <c r="C241" s="15" t="s">
        <v>127</v>
      </c>
      <c r="D241" s="14" t="s">
        <v>13</v>
      </c>
      <c r="E241" s="16">
        <v>1000</v>
      </c>
      <c r="F241" s="35">
        <v>31.7</v>
      </c>
      <c r="G241" s="6">
        <f t="shared" si="9"/>
        <v>31700</v>
      </c>
    </row>
    <row r="242" spans="1:7" s="18" customFormat="1" x14ac:dyDescent="0.2">
      <c r="A242" s="13">
        <v>10432</v>
      </c>
      <c r="B242" s="66">
        <v>212</v>
      </c>
      <c r="C242" s="15" t="s">
        <v>285</v>
      </c>
      <c r="D242" s="14" t="s">
        <v>13</v>
      </c>
      <c r="E242" s="16">
        <v>150</v>
      </c>
      <c r="F242" s="35">
        <v>259.08</v>
      </c>
      <c r="G242" s="6">
        <f t="shared" si="9"/>
        <v>38862</v>
      </c>
    </row>
    <row r="243" spans="1:7" s="18" customFormat="1" x14ac:dyDescent="0.2">
      <c r="A243" s="13">
        <v>11680</v>
      </c>
      <c r="B243" s="66">
        <v>213</v>
      </c>
      <c r="C243" s="15" t="s">
        <v>128</v>
      </c>
      <c r="D243" s="14" t="s">
        <v>13</v>
      </c>
      <c r="E243" s="16">
        <v>500</v>
      </c>
      <c r="F243" s="35">
        <v>4.29</v>
      </c>
      <c r="G243" s="6">
        <f t="shared" si="9"/>
        <v>2145</v>
      </c>
    </row>
    <row r="244" spans="1:7" s="18" customFormat="1" x14ac:dyDescent="0.2">
      <c r="A244" s="13">
        <v>7608</v>
      </c>
      <c r="B244" s="66">
        <v>214</v>
      </c>
      <c r="C244" s="15" t="s">
        <v>129</v>
      </c>
      <c r="D244" s="14" t="s">
        <v>13</v>
      </c>
      <c r="E244" s="16">
        <v>500</v>
      </c>
      <c r="F244" s="35">
        <v>3.68</v>
      </c>
      <c r="G244" s="6">
        <f t="shared" si="9"/>
        <v>1840</v>
      </c>
    </row>
    <row r="245" spans="1:7" s="18" customFormat="1" x14ac:dyDescent="0.2">
      <c r="A245" s="13">
        <v>21112</v>
      </c>
      <c r="B245" s="66">
        <v>215</v>
      </c>
      <c r="C245" s="15" t="s">
        <v>130</v>
      </c>
      <c r="D245" s="14" t="s">
        <v>13</v>
      </c>
      <c r="E245" s="16">
        <v>1000</v>
      </c>
      <c r="F245" s="35">
        <v>190.73</v>
      </c>
      <c r="G245" s="6">
        <f t="shared" si="9"/>
        <v>190730</v>
      </c>
    </row>
    <row r="246" spans="1:7" s="18" customFormat="1" ht="31.5" x14ac:dyDescent="0.2">
      <c r="A246" s="13">
        <v>1748</v>
      </c>
      <c r="B246" s="66">
        <v>216</v>
      </c>
      <c r="C246" s="15" t="s">
        <v>131</v>
      </c>
      <c r="D246" s="14" t="s">
        <v>13</v>
      </c>
      <c r="E246" s="16">
        <v>50</v>
      </c>
      <c r="F246" s="35">
        <v>221.6</v>
      </c>
      <c r="G246" s="6">
        <f t="shared" si="9"/>
        <v>11080</v>
      </c>
    </row>
    <row r="247" spans="1:7" s="18" customFormat="1" x14ac:dyDescent="0.2">
      <c r="A247" s="13">
        <v>20269</v>
      </c>
      <c r="B247" s="66">
        <v>217</v>
      </c>
      <c r="C247" s="15" t="s">
        <v>133</v>
      </c>
      <c r="D247" s="14" t="s">
        <v>13</v>
      </c>
      <c r="E247" s="16">
        <v>200</v>
      </c>
      <c r="F247" s="35">
        <v>73.099999999999994</v>
      </c>
      <c r="G247" s="6">
        <f t="shared" si="9"/>
        <v>14620</v>
      </c>
    </row>
    <row r="248" spans="1:7" s="18" customFormat="1" x14ac:dyDescent="0.2">
      <c r="A248" s="13" t="s">
        <v>55</v>
      </c>
      <c r="B248" s="66">
        <v>218</v>
      </c>
      <c r="C248" s="15" t="s">
        <v>132</v>
      </c>
      <c r="D248" s="14" t="s">
        <v>13</v>
      </c>
      <c r="E248" s="16">
        <v>1000</v>
      </c>
      <c r="F248" s="35">
        <v>100.63</v>
      </c>
      <c r="G248" s="6">
        <f t="shared" si="9"/>
        <v>100630</v>
      </c>
    </row>
    <row r="249" spans="1:7" s="18" customFormat="1" x14ac:dyDescent="0.2">
      <c r="A249" s="20">
        <v>377</v>
      </c>
      <c r="B249" s="66">
        <v>219</v>
      </c>
      <c r="C249" s="22" t="s">
        <v>234</v>
      </c>
      <c r="D249" s="21" t="s">
        <v>13</v>
      </c>
      <c r="E249" s="23">
        <v>500</v>
      </c>
      <c r="F249" s="35">
        <v>22.72</v>
      </c>
      <c r="G249" s="6">
        <f t="shared" si="9"/>
        <v>11360</v>
      </c>
    </row>
    <row r="250" spans="1:7" s="18" customFormat="1" x14ac:dyDescent="0.2">
      <c r="A250" s="20">
        <v>11761</v>
      </c>
      <c r="B250" s="66">
        <v>220</v>
      </c>
      <c r="C250" s="22" t="s">
        <v>235</v>
      </c>
      <c r="D250" s="21" t="s">
        <v>13</v>
      </c>
      <c r="E250" s="23">
        <v>50</v>
      </c>
      <c r="F250" s="35">
        <v>48.35</v>
      </c>
      <c r="G250" s="6">
        <f t="shared" si="9"/>
        <v>2417.5</v>
      </c>
    </row>
    <row r="251" spans="1:7" s="18" customFormat="1" x14ac:dyDescent="0.2">
      <c r="A251" s="13" t="s">
        <v>55</v>
      </c>
      <c r="B251" s="66">
        <v>221</v>
      </c>
      <c r="C251" s="15" t="s">
        <v>247</v>
      </c>
      <c r="D251" s="14" t="s">
        <v>13</v>
      </c>
      <c r="E251" s="16">
        <v>500</v>
      </c>
      <c r="F251" s="35">
        <v>57.6</v>
      </c>
      <c r="G251" s="6">
        <f t="shared" si="9"/>
        <v>28800</v>
      </c>
    </row>
    <row r="252" spans="1:7" s="18" customFormat="1" x14ac:dyDescent="0.2">
      <c r="A252" s="13" t="s">
        <v>55</v>
      </c>
      <c r="B252" s="66">
        <v>222</v>
      </c>
      <c r="C252" s="15" t="s">
        <v>274</v>
      </c>
      <c r="D252" s="14" t="s">
        <v>13</v>
      </c>
      <c r="E252" s="16">
        <v>500</v>
      </c>
      <c r="F252" s="35">
        <v>8.4700000000000006</v>
      </c>
      <c r="G252" s="6">
        <f t="shared" si="9"/>
        <v>4235</v>
      </c>
    </row>
    <row r="253" spans="1:7" s="18" customFormat="1" x14ac:dyDescent="0.2">
      <c r="A253" s="13" t="s">
        <v>55</v>
      </c>
      <c r="B253" s="66">
        <v>223</v>
      </c>
      <c r="C253" s="15" t="s">
        <v>275</v>
      </c>
      <c r="D253" s="14" t="s">
        <v>13</v>
      </c>
      <c r="E253" s="16">
        <v>500</v>
      </c>
      <c r="F253" s="35">
        <v>5.25</v>
      </c>
      <c r="G253" s="6">
        <f t="shared" si="9"/>
        <v>2625</v>
      </c>
    </row>
    <row r="254" spans="1:7" s="18" customFormat="1" x14ac:dyDescent="0.2">
      <c r="A254" s="13" t="s">
        <v>55</v>
      </c>
      <c r="B254" s="66">
        <v>224</v>
      </c>
      <c r="C254" s="15" t="s">
        <v>276</v>
      </c>
      <c r="D254" s="14" t="s">
        <v>13</v>
      </c>
      <c r="E254" s="16">
        <v>1000</v>
      </c>
      <c r="F254" s="35">
        <v>7.67</v>
      </c>
      <c r="G254" s="6">
        <f t="shared" si="9"/>
        <v>7670</v>
      </c>
    </row>
    <row r="255" spans="1:7" s="18" customFormat="1" x14ac:dyDescent="0.2">
      <c r="A255" s="20" t="s">
        <v>55</v>
      </c>
      <c r="B255" s="66">
        <v>225</v>
      </c>
      <c r="C255" s="22" t="s">
        <v>256</v>
      </c>
      <c r="D255" s="21" t="s">
        <v>13</v>
      </c>
      <c r="E255" s="23">
        <v>1000</v>
      </c>
      <c r="F255" s="35">
        <v>6.45</v>
      </c>
      <c r="G255" s="6">
        <f t="shared" si="9"/>
        <v>6450</v>
      </c>
    </row>
    <row r="256" spans="1:7" s="18" customFormat="1" x14ac:dyDescent="0.2">
      <c r="A256" s="20">
        <v>7588</v>
      </c>
      <c r="B256" s="66">
        <v>226</v>
      </c>
      <c r="C256" s="22" t="s">
        <v>316</v>
      </c>
      <c r="D256" s="21" t="s">
        <v>13</v>
      </c>
      <c r="E256" s="23">
        <v>30</v>
      </c>
      <c r="F256" s="35">
        <v>38.880000000000003</v>
      </c>
      <c r="G256" s="6">
        <f t="shared" si="9"/>
        <v>1166.4000000000001</v>
      </c>
    </row>
    <row r="257" spans="1:7" s="18" customFormat="1" ht="15" customHeight="1" thickBot="1" x14ac:dyDescent="0.25">
      <c r="A257" s="20"/>
      <c r="B257" s="21"/>
      <c r="C257" s="22"/>
      <c r="D257" s="21"/>
      <c r="E257" s="23"/>
      <c r="F257" s="37"/>
      <c r="G257" s="58"/>
    </row>
    <row r="258" spans="1:7" s="18" customFormat="1" ht="21.95" customHeight="1" thickBot="1" x14ac:dyDescent="0.25">
      <c r="A258" s="98" t="s">
        <v>368</v>
      </c>
      <c r="B258" s="99"/>
      <c r="C258" s="99"/>
      <c r="D258" s="99"/>
      <c r="E258" s="99"/>
      <c r="F258" s="100"/>
      <c r="G258" s="75">
        <f>SUM(G259:G351)</f>
        <v>350756.80000000005</v>
      </c>
    </row>
    <row r="259" spans="1:7" s="18" customFormat="1" x14ac:dyDescent="0.2">
      <c r="A259" s="65">
        <v>6020</v>
      </c>
      <c r="B259" s="66">
        <v>227</v>
      </c>
      <c r="C259" s="67" t="s">
        <v>134</v>
      </c>
      <c r="D259" s="66" t="s">
        <v>13</v>
      </c>
      <c r="E259" s="68">
        <v>100</v>
      </c>
      <c r="F259" s="72">
        <v>26.09</v>
      </c>
      <c r="G259" s="51">
        <f t="shared" ref="G259:G290" si="10">ROUND(F259*E259,2)</f>
        <v>2609</v>
      </c>
    </row>
    <row r="260" spans="1:7" s="18" customFormat="1" x14ac:dyDescent="0.2">
      <c r="A260" s="13">
        <v>3499</v>
      </c>
      <c r="B260" s="66">
        <v>228</v>
      </c>
      <c r="C260" s="15" t="s">
        <v>135</v>
      </c>
      <c r="D260" s="14" t="s">
        <v>13</v>
      </c>
      <c r="E260" s="16">
        <v>100</v>
      </c>
      <c r="F260" s="38">
        <v>0.41</v>
      </c>
      <c r="G260" s="6">
        <f t="shared" si="10"/>
        <v>41</v>
      </c>
    </row>
    <row r="261" spans="1:7" s="18" customFormat="1" x14ac:dyDescent="0.2">
      <c r="A261" s="13" t="s">
        <v>55</v>
      </c>
      <c r="B261" s="66">
        <v>229</v>
      </c>
      <c r="C261" s="15" t="s">
        <v>136</v>
      </c>
      <c r="D261" s="14" t="s">
        <v>13</v>
      </c>
      <c r="E261" s="16">
        <v>3000</v>
      </c>
      <c r="F261" s="38">
        <v>27.5</v>
      </c>
      <c r="G261" s="6">
        <f t="shared" si="10"/>
        <v>82500</v>
      </c>
    </row>
    <row r="262" spans="1:7" s="18" customFormat="1" x14ac:dyDescent="0.2">
      <c r="A262" s="13">
        <v>10836</v>
      </c>
      <c r="B262" s="66">
        <v>230</v>
      </c>
      <c r="C262" s="15" t="s">
        <v>138</v>
      </c>
      <c r="D262" s="14" t="s">
        <v>13</v>
      </c>
      <c r="E262" s="16">
        <v>50</v>
      </c>
      <c r="F262" s="38">
        <v>9.41</v>
      </c>
      <c r="G262" s="6">
        <f t="shared" si="10"/>
        <v>470.5</v>
      </c>
    </row>
    <row r="263" spans="1:7" s="18" customFormat="1" x14ac:dyDescent="0.2">
      <c r="A263" s="13">
        <v>3482</v>
      </c>
      <c r="B263" s="66">
        <v>231</v>
      </c>
      <c r="C263" s="15" t="s">
        <v>137</v>
      </c>
      <c r="D263" s="14" t="s">
        <v>13</v>
      </c>
      <c r="E263" s="16">
        <v>50</v>
      </c>
      <c r="F263" s="38">
        <v>2.44</v>
      </c>
      <c r="G263" s="6">
        <f t="shared" si="10"/>
        <v>122</v>
      </c>
    </row>
    <row r="264" spans="1:7" s="18" customFormat="1" x14ac:dyDescent="0.2">
      <c r="A264" s="13">
        <v>3505</v>
      </c>
      <c r="B264" s="66">
        <v>232</v>
      </c>
      <c r="C264" s="15" t="s">
        <v>139</v>
      </c>
      <c r="D264" s="14" t="s">
        <v>13</v>
      </c>
      <c r="E264" s="16">
        <v>50</v>
      </c>
      <c r="F264" s="38">
        <v>1.46</v>
      </c>
      <c r="G264" s="6">
        <f t="shared" si="10"/>
        <v>73</v>
      </c>
    </row>
    <row r="265" spans="1:7" s="18" customFormat="1" x14ac:dyDescent="0.2">
      <c r="A265" s="13">
        <v>3543</v>
      </c>
      <c r="B265" s="66">
        <v>233</v>
      </c>
      <c r="C265" s="15" t="s">
        <v>140</v>
      </c>
      <c r="D265" s="14" t="s">
        <v>13</v>
      </c>
      <c r="E265" s="16">
        <v>50</v>
      </c>
      <c r="F265" s="38">
        <v>1.01</v>
      </c>
      <c r="G265" s="6">
        <f t="shared" si="10"/>
        <v>50.5</v>
      </c>
    </row>
    <row r="266" spans="1:7" s="18" customFormat="1" x14ac:dyDescent="0.2">
      <c r="A266" s="13">
        <v>20131</v>
      </c>
      <c r="B266" s="66">
        <v>234</v>
      </c>
      <c r="C266" s="15" t="s">
        <v>141</v>
      </c>
      <c r="D266" s="14" t="s">
        <v>13</v>
      </c>
      <c r="E266" s="16">
        <v>50</v>
      </c>
      <c r="F266" s="38">
        <v>21.11</v>
      </c>
      <c r="G266" s="6">
        <f t="shared" si="10"/>
        <v>1055.5</v>
      </c>
    </row>
    <row r="267" spans="1:7" s="18" customFormat="1" x14ac:dyDescent="0.2">
      <c r="A267" s="13">
        <v>20129</v>
      </c>
      <c r="B267" s="66">
        <v>235</v>
      </c>
      <c r="C267" s="15" t="s">
        <v>142</v>
      </c>
      <c r="D267" s="14" t="s">
        <v>13</v>
      </c>
      <c r="E267" s="16">
        <v>50</v>
      </c>
      <c r="F267" s="38">
        <v>53.02</v>
      </c>
      <c r="G267" s="6">
        <f t="shared" si="10"/>
        <v>2651</v>
      </c>
    </row>
    <row r="268" spans="1:7" s="18" customFormat="1" x14ac:dyDescent="0.2">
      <c r="A268" s="13">
        <v>20132</v>
      </c>
      <c r="B268" s="66">
        <v>236</v>
      </c>
      <c r="C268" s="15" t="s">
        <v>143</v>
      </c>
      <c r="D268" s="14" t="s">
        <v>13</v>
      </c>
      <c r="E268" s="16">
        <v>50</v>
      </c>
      <c r="F268" s="38">
        <v>47.74</v>
      </c>
      <c r="G268" s="6">
        <f t="shared" si="10"/>
        <v>2387</v>
      </c>
    </row>
    <row r="269" spans="1:7" s="18" customFormat="1" x14ac:dyDescent="0.2">
      <c r="A269" s="13">
        <v>20151</v>
      </c>
      <c r="B269" s="66">
        <v>237</v>
      </c>
      <c r="C269" s="15" t="s">
        <v>144</v>
      </c>
      <c r="D269" s="14" t="s">
        <v>13</v>
      </c>
      <c r="E269" s="16">
        <v>50</v>
      </c>
      <c r="F269" s="38">
        <v>21.45</v>
      </c>
      <c r="G269" s="6">
        <f t="shared" si="10"/>
        <v>1072.5</v>
      </c>
    </row>
    <row r="270" spans="1:7" s="18" customFormat="1" x14ac:dyDescent="0.2">
      <c r="A270" s="13">
        <v>20152</v>
      </c>
      <c r="B270" s="66">
        <v>238</v>
      </c>
      <c r="C270" s="15" t="s">
        <v>145</v>
      </c>
      <c r="D270" s="14" t="s">
        <v>13</v>
      </c>
      <c r="E270" s="16">
        <v>50</v>
      </c>
      <c r="F270" s="38">
        <v>68</v>
      </c>
      <c r="G270" s="6">
        <f t="shared" si="10"/>
        <v>3400</v>
      </c>
    </row>
    <row r="271" spans="1:7" s="18" customFormat="1" x14ac:dyDescent="0.2">
      <c r="A271" s="13">
        <v>20148</v>
      </c>
      <c r="B271" s="66">
        <v>239</v>
      </c>
      <c r="C271" s="15" t="s">
        <v>146</v>
      </c>
      <c r="D271" s="14" t="s">
        <v>13</v>
      </c>
      <c r="E271" s="16">
        <v>100</v>
      </c>
      <c r="F271" s="38">
        <v>3.94</v>
      </c>
      <c r="G271" s="6">
        <f t="shared" si="10"/>
        <v>394</v>
      </c>
    </row>
    <row r="272" spans="1:7" s="18" customFormat="1" x14ac:dyDescent="0.2">
      <c r="A272" s="13">
        <v>20149</v>
      </c>
      <c r="B272" s="66">
        <v>240</v>
      </c>
      <c r="C272" s="15" t="s">
        <v>147</v>
      </c>
      <c r="D272" s="14" t="s">
        <v>13</v>
      </c>
      <c r="E272" s="16">
        <v>100</v>
      </c>
      <c r="F272" s="38">
        <v>5.93</v>
      </c>
      <c r="G272" s="6">
        <f t="shared" si="10"/>
        <v>593</v>
      </c>
    </row>
    <row r="273" spans="1:7" s="18" customFormat="1" x14ac:dyDescent="0.2">
      <c r="A273" s="13">
        <v>20150</v>
      </c>
      <c r="B273" s="66">
        <v>241</v>
      </c>
      <c r="C273" s="15" t="s">
        <v>148</v>
      </c>
      <c r="D273" s="14" t="s">
        <v>13</v>
      </c>
      <c r="E273" s="16">
        <v>100</v>
      </c>
      <c r="F273" s="38">
        <v>15.61</v>
      </c>
      <c r="G273" s="6">
        <f t="shared" si="10"/>
        <v>1561</v>
      </c>
    </row>
    <row r="274" spans="1:7" s="18" customFormat="1" x14ac:dyDescent="0.2">
      <c r="A274" s="13">
        <v>20159</v>
      </c>
      <c r="B274" s="66">
        <v>242</v>
      </c>
      <c r="C274" s="15" t="s">
        <v>149</v>
      </c>
      <c r="D274" s="14" t="s">
        <v>13</v>
      </c>
      <c r="E274" s="16">
        <v>100</v>
      </c>
      <c r="F274" s="38">
        <v>30.51</v>
      </c>
      <c r="G274" s="6">
        <f t="shared" si="10"/>
        <v>3051</v>
      </c>
    </row>
    <row r="275" spans="1:7" s="18" customFormat="1" x14ac:dyDescent="0.2">
      <c r="A275" s="13">
        <v>20157</v>
      </c>
      <c r="B275" s="66">
        <v>243</v>
      </c>
      <c r="C275" s="15" t="s">
        <v>150</v>
      </c>
      <c r="D275" s="14" t="s">
        <v>13</v>
      </c>
      <c r="E275" s="16">
        <v>100</v>
      </c>
      <c r="F275" s="38">
        <v>26.66</v>
      </c>
      <c r="G275" s="6">
        <f t="shared" si="10"/>
        <v>2666</v>
      </c>
    </row>
    <row r="276" spans="1:7" s="18" customFormat="1" x14ac:dyDescent="0.2">
      <c r="A276" s="13">
        <v>3542</v>
      </c>
      <c r="B276" s="66">
        <v>244</v>
      </c>
      <c r="C276" s="15" t="s">
        <v>320</v>
      </c>
      <c r="D276" s="14" t="s">
        <v>13</v>
      </c>
      <c r="E276" s="16">
        <v>1000</v>
      </c>
      <c r="F276" s="38">
        <v>0.27</v>
      </c>
      <c r="G276" s="6">
        <f t="shared" si="10"/>
        <v>270</v>
      </c>
    </row>
    <row r="277" spans="1:7" s="18" customFormat="1" x14ac:dyDescent="0.2">
      <c r="A277" s="13">
        <v>3529</v>
      </c>
      <c r="B277" s="66">
        <v>245</v>
      </c>
      <c r="C277" s="15" t="s">
        <v>151</v>
      </c>
      <c r="D277" s="14" t="s">
        <v>13</v>
      </c>
      <c r="E277" s="16">
        <v>1000</v>
      </c>
      <c r="F277" s="38">
        <v>0.4</v>
      </c>
      <c r="G277" s="6">
        <f t="shared" si="10"/>
        <v>400</v>
      </c>
    </row>
    <row r="278" spans="1:7" s="18" customFormat="1" x14ac:dyDescent="0.2">
      <c r="A278" s="13">
        <v>3513</v>
      </c>
      <c r="B278" s="66">
        <v>246</v>
      </c>
      <c r="C278" s="15" t="s">
        <v>152</v>
      </c>
      <c r="D278" s="14" t="s">
        <v>13</v>
      </c>
      <c r="E278" s="16">
        <v>50</v>
      </c>
      <c r="F278" s="38">
        <v>46.94</v>
      </c>
      <c r="G278" s="6">
        <f t="shared" si="10"/>
        <v>2347</v>
      </c>
    </row>
    <row r="279" spans="1:7" s="18" customFormat="1" x14ac:dyDescent="0.2">
      <c r="A279" s="13">
        <v>3536</v>
      </c>
      <c r="B279" s="66">
        <v>247</v>
      </c>
      <c r="C279" s="15" t="s">
        <v>158</v>
      </c>
      <c r="D279" s="14" t="s">
        <v>13</v>
      </c>
      <c r="E279" s="16">
        <v>200</v>
      </c>
      <c r="F279" s="38">
        <v>1.06</v>
      </c>
      <c r="G279" s="6">
        <f t="shared" si="10"/>
        <v>212</v>
      </c>
    </row>
    <row r="280" spans="1:7" s="18" customFormat="1" x14ac:dyDescent="0.2">
      <c r="A280" s="13">
        <v>3535</v>
      </c>
      <c r="B280" s="66">
        <v>248</v>
      </c>
      <c r="C280" s="15" t="s">
        <v>153</v>
      </c>
      <c r="D280" s="14" t="s">
        <v>13</v>
      </c>
      <c r="E280" s="16">
        <v>100</v>
      </c>
      <c r="F280" s="38">
        <v>2.59</v>
      </c>
      <c r="G280" s="6">
        <f t="shared" si="10"/>
        <v>259</v>
      </c>
    </row>
    <row r="281" spans="1:7" s="18" customFormat="1" x14ac:dyDescent="0.2">
      <c r="A281" s="13">
        <v>3540</v>
      </c>
      <c r="B281" s="66">
        <v>249</v>
      </c>
      <c r="C281" s="15" t="s">
        <v>154</v>
      </c>
      <c r="D281" s="14" t="s">
        <v>13</v>
      </c>
      <c r="E281" s="16">
        <v>100</v>
      </c>
      <c r="F281" s="38">
        <v>2.88</v>
      </c>
      <c r="G281" s="6">
        <f t="shared" si="10"/>
        <v>288</v>
      </c>
    </row>
    <row r="282" spans="1:7" s="18" customFormat="1" x14ac:dyDescent="0.2">
      <c r="A282" s="13">
        <v>3521</v>
      </c>
      <c r="B282" s="66">
        <v>250</v>
      </c>
      <c r="C282" s="15" t="s">
        <v>159</v>
      </c>
      <c r="D282" s="14" t="s">
        <v>13</v>
      </c>
      <c r="E282" s="16">
        <v>200</v>
      </c>
      <c r="F282" s="38">
        <v>0.89</v>
      </c>
      <c r="G282" s="6">
        <f t="shared" si="10"/>
        <v>178</v>
      </c>
    </row>
    <row r="283" spans="1:7" s="18" customFormat="1" x14ac:dyDescent="0.2">
      <c r="A283" s="13">
        <v>3539</v>
      </c>
      <c r="B283" s="66">
        <v>251</v>
      </c>
      <c r="C283" s="15" t="s">
        <v>155</v>
      </c>
      <c r="D283" s="14" t="s">
        <v>13</v>
      </c>
      <c r="E283" s="16">
        <v>100</v>
      </c>
      <c r="F283" s="38">
        <v>13.14</v>
      </c>
      <c r="G283" s="6">
        <f t="shared" si="10"/>
        <v>1314</v>
      </c>
    </row>
    <row r="284" spans="1:7" s="18" customFormat="1" x14ac:dyDescent="0.2">
      <c r="A284" s="13">
        <v>3520</v>
      </c>
      <c r="B284" s="66">
        <v>252</v>
      </c>
      <c r="C284" s="15" t="s">
        <v>156</v>
      </c>
      <c r="D284" s="14" t="s">
        <v>13</v>
      </c>
      <c r="E284" s="16">
        <v>100</v>
      </c>
      <c r="F284" s="38">
        <v>4.21</v>
      </c>
      <c r="G284" s="6">
        <f t="shared" si="10"/>
        <v>421</v>
      </c>
    </row>
    <row r="285" spans="1:7" s="18" customFormat="1" x14ac:dyDescent="0.2">
      <c r="A285" s="13">
        <v>3526</v>
      </c>
      <c r="B285" s="66">
        <v>253</v>
      </c>
      <c r="C285" s="15" t="s">
        <v>157</v>
      </c>
      <c r="D285" s="14" t="s">
        <v>13</v>
      </c>
      <c r="E285" s="16">
        <v>100</v>
      </c>
      <c r="F285" s="38">
        <v>1.26</v>
      </c>
      <c r="G285" s="6">
        <f t="shared" si="10"/>
        <v>126</v>
      </c>
    </row>
    <row r="286" spans="1:7" s="18" customFormat="1" x14ac:dyDescent="0.2">
      <c r="A286" s="13">
        <v>3522</v>
      </c>
      <c r="B286" s="66">
        <v>254</v>
      </c>
      <c r="C286" s="15" t="s">
        <v>160</v>
      </c>
      <c r="D286" s="14" t="s">
        <v>13</v>
      </c>
      <c r="E286" s="16">
        <v>200</v>
      </c>
      <c r="F286" s="38">
        <v>1.58</v>
      </c>
      <c r="G286" s="6">
        <f t="shared" si="10"/>
        <v>316</v>
      </c>
    </row>
    <row r="287" spans="1:7" s="18" customFormat="1" x14ac:dyDescent="0.2">
      <c r="A287" s="13">
        <v>3498</v>
      </c>
      <c r="B287" s="66">
        <v>255</v>
      </c>
      <c r="C287" s="15" t="s">
        <v>161</v>
      </c>
      <c r="D287" s="14" t="s">
        <v>13</v>
      </c>
      <c r="E287" s="16">
        <v>200</v>
      </c>
      <c r="F287" s="38">
        <v>2.37</v>
      </c>
      <c r="G287" s="6">
        <f t="shared" si="10"/>
        <v>474</v>
      </c>
    </row>
    <row r="288" spans="1:7" s="18" customFormat="1" x14ac:dyDescent="0.2">
      <c r="A288" s="13">
        <v>3496</v>
      </c>
      <c r="B288" s="66">
        <v>256</v>
      </c>
      <c r="C288" s="15" t="s">
        <v>162</v>
      </c>
      <c r="D288" s="14" t="s">
        <v>13</v>
      </c>
      <c r="E288" s="16">
        <v>200</v>
      </c>
      <c r="F288" s="38">
        <v>1.47</v>
      </c>
      <c r="G288" s="6">
        <f t="shared" si="10"/>
        <v>294</v>
      </c>
    </row>
    <row r="289" spans="1:7" s="18" customFormat="1" x14ac:dyDescent="0.2">
      <c r="A289" s="13">
        <v>3533</v>
      </c>
      <c r="B289" s="66">
        <v>257</v>
      </c>
      <c r="C289" s="15" t="s">
        <v>163</v>
      </c>
      <c r="D289" s="14" t="s">
        <v>13</v>
      </c>
      <c r="E289" s="16">
        <v>200</v>
      </c>
      <c r="F289" s="38">
        <v>1.22</v>
      </c>
      <c r="G289" s="6">
        <f t="shared" si="10"/>
        <v>244</v>
      </c>
    </row>
    <row r="290" spans="1:7" s="18" customFormat="1" x14ac:dyDescent="0.2">
      <c r="A290" s="13">
        <v>3538</v>
      </c>
      <c r="B290" s="66">
        <v>258</v>
      </c>
      <c r="C290" s="15" t="s">
        <v>164</v>
      </c>
      <c r="D290" s="14" t="s">
        <v>13</v>
      </c>
      <c r="E290" s="16">
        <v>200</v>
      </c>
      <c r="F290" s="38">
        <v>1.69</v>
      </c>
      <c r="G290" s="6">
        <f t="shared" si="10"/>
        <v>338</v>
      </c>
    </row>
    <row r="291" spans="1:7" s="18" customFormat="1" x14ac:dyDescent="0.2">
      <c r="A291" s="13">
        <v>3531</v>
      </c>
      <c r="B291" s="66">
        <v>259</v>
      </c>
      <c r="C291" s="15" t="s">
        <v>165</v>
      </c>
      <c r="D291" s="14" t="s">
        <v>13</v>
      </c>
      <c r="E291" s="16">
        <v>200</v>
      </c>
      <c r="F291" s="38">
        <v>0.97</v>
      </c>
      <c r="G291" s="6">
        <f t="shared" ref="G291:G322" si="11">ROUND(F291*E291,2)</f>
        <v>194</v>
      </c>
    </row>
    <row r="292" spans="1:7" s="18" customFormat="1" x14ac:dyDescent="0.2">
      <c r="A292" s="13">
        <v>3527</v>
      </c>
      <c r="B292" s="66">
        <v>260</v>
      </c>
      <c r="C292" s="15" t="s">
        <v>166</v>
      </c>
      <c r="D292" s="14" t="s">
        <v>13</v>
      </c>
      <c r="E292" s="16">
        <v>100</v>
      </c>
      <c r="F292" s="38">
        <v>4.99</v>
      </c>
      <c r="G292" s="6">
        <f t="shared" si="11"/>
        <v>499</v>
      </c>
    </row>
    <row r="293" spans="1:7" s="18" customFormat="1" x14ac:dyDescent="0.2">
      <c r="A293" s="13">
        <v>797</v>
      </c>
      <c r="B293" s="66">
        <v>261</v>
      </c>
      <c r="C293" s="15" t="s">
        <v>167</v>
      </c>
      <c r="D293" s="14" t="s">
        <v>13</v>
      </c>
      <c r="E293" s="16">
        <v>50</v>
      </c>
      <c r="F293" s="38">
        <v>4.92</v>
      </c>
      <c r="G293" s="6">
        <f t="shared" si="11"/>
        <v>246</v>
      </c>
    </row>
    <row r="294" spans="1:7" s="18" customFormat="1" x14ac:dyDescent="0.2">
      <c r="A294" s="13">
        <v>798</v>
      </c>
      <c r="B294" s="66">
        <v>262</v>
      </c>
      <c r="C294" s="15" t="s">
        <v>168</v>
      </c>
      <c r="D294" s="14" t="s">
        <v>13</v>
      </c>
      <c r="E294" s="16">
        <v>50</v>
      </c>
      <c r="F294" s="38">
        <v>0.72</v>
      </c>
      <c r="G294" s="6">
        <f t="shared" si="11"/>
        <v>36</v>
      </c>
    </row>
    <row r="295" spans="1:7" s="18" customFormat="1" x14ac:dyDescent="0.2">
      <c r="A295" s="13">
        <v>796</v>
      </c>
      <c r="B295" s="66">
        <v>263</v>
      </c>
      <c r="C295" s="15" t="s">
        <v>169</v>
      </c>
      <c r="D295" s="14" t="s">
        <v>13</v>
      </c>
      <c r="E295" s="16">
        <v>50</v>
      </c>
      <c r="F295" s="38">
        <v>4.84</v>
      </c>
      <c r="G295" s="6">
        <f t="shared" si="11"/>
        <v>242</v>
      </c>
    </row>
    <row r="296" spans="1:7" s="18" customFormat="1" x14ac:dyDescent="0.2">
      <c r="A296" s="13">
        <v>799</v>
      </c>
      <c r="B296" s="66">
        <v>264</v>
      </c>
      <c r="C296" s="15" t="s">
        <v>170</v>
      </c>
      <c r="D296" s="14" t="s">
        <v>13</v>
      </c>
      <c r="E296" s="16">
        <v>50</v>
      </c>
      <c r="F296" s="38">
        <v>2.2200000000000002</v>
      </c>
      <c r="G296" s="6">
        <f t="shared" si="11"/>
        <v>111</v>
      </c>
    </row>
    <row r="297" spans="1:7" s="18" customFormat="1" x14ac:dyDescent="0.2">
      <c r="A297" s="13">
        <v>830</v>
      </c>
      <c r="B297" s="66">
        <v>265</v>
      </c>
      <c r="C297" s="15" t="s">
        <v>171</v>
      </c>
      <c r="D297" s="14" t="s">
        <v>13</v>
      </c>
      <c r="E297" s="16">
        <v>50</v>
      </c>
      <c r="F297" s="38">
        <v>12.28</v>
      </c>
      <c r="G297" s="6">
        <f t="shared" si="11"/>
        <v>614</v>
      </c>
    </row>
    <row r="298" spans="1:7" s="18" customFormat="1" x14ac:dyDescent="0.2">
      <c r="A298" s="13">
        <v>826</v>
      </c>
      <c r="B298" s="66">
        <v>266</v>
      </c>
      <c r="C298" s="15" t="s">
        <v>172</v>
      </c>
      <c r="D298" s="14" t="s">
        <v>13</v>
      </c>
      <c r="E298" s="16">
        <v>50</v>
      </c>
      <c r="F298" s="38">
        <v>20.71</v>
      </c>
      <c r="G298" s="6">
        <f t="shared" si="11"/>
        <v>1035.5</v>
      </c>
    </row>
    <row r="299" spans="1:7" s="18" customFormat="1" x14ac:dyDescent="0.2">
      <c r="A299" s="13">
        <v>827</v>
      </c>
      <c r="B299" s="66">
        <v>267</v>
      </c>
      <c r="C299" s="15" t="s">
        <v>173</v>
      </c>
      <c r="D299" s="14" t="s">
        <v>13</v>
      </c>
      <c r="E299" s="16">
        <v>50</v>
      </c>
      <c r="F299" s="38">
        <v>23.93</v>
      </c>
      <c r="G299" s="6">
        <f t="shared" si="11"/>
        <v>1196.5</v>
      </c>
    </row>
    <row r="300" spans="1:7" s="18" customFormat="1" x14ac:dyDescent="0.2">
      <c r="A300" s="13">
        <v>3907</v>
      </c>
      <c r="B300" s="66">
        <v>268</v>
      </c>
      <c r="C300" s="15" t="s">
        <v>174</v>
      </c>
      <c r="D300" s="14" t="s">
        <v>13</v>
      </c>
      <c r="E300" s="16">
        <v>50</v>
      </c>
      <c r="F300" s="38">
        <v>2.8</v>
      </c>
      <c r="G300" s="6">
        <f t="shared" si="11"/>
        <v>140</v>
      </c>
    </row>
    <row r="301" spans="1:7" s="18" customFormat="1" x14ac:dyDescent="0.2">
      <c r="A301" s="13">
        <v>3889</v>
      </c>
      <c r="B301" s="66">
        <v>269</v>
      </c>
      <c r="C301" s="15" t="s">
        <v>175</v>
      </c>
      <c r="D301" s="14" t="s">
        <v>13</v>
      </c>
      <c r="E301" s="16">
        <v>50</v>
      </c>
      <c r="F301" s="38">
        <v>2.0099999999999998</v>
      </c>
      <c r="G301" s="6">
        <f t="shared" si="11"/>
        <v>100.5</v>
      </c>
    </row>
    <row r="302" spans="1:7" s="18" customFormat="1" x14ac:dyDescent="0.2">
      <c r="A302" s="13">
        <v>3872</v>
      </c>
      <c r="B302" s="66">
        <v>270</v>
      </c>
      <c r="C302" s="15" t="s">
        <v>176</v>
      </c>
      <c r="D302" s="14" t="s">
        <v>13</v>
      </c>
      <c r="E302" s="16">
        <v>50</v>
      </c>
      <c r="F302" s="38">
        <v>2.94</v>
      </c>
      <c r="G302" s="6">
        <f t="shared" si="11"/>
        <v>147</v>
      </c>
    </row>
    <row r="303" spans="1:7" s="18" customFormat="1" x14ac:dyDescent="0.2">
      <c r="A303" s="13">
        <v>3868</v>
      </c>
      <c r="B303" s="66">
        <v>271</v>
      </c>
      <c r="C303" s="15" t="s">
        <v>177</v>
      </c>
      <c r="D303" s="14" t="s">
        <v>13</v>
      </c>
      <c r="E303" s="16">
        <v>50</v>
      </c>
      <c r="F303" s="38">
        <v>0.99</v>
      </c>
      <c r="G303" s="6">
        <f t="shared" si="11"/>
        <v>49.5</v>
      </c>
    </row>
    <row r="304" spans="1:7" s="18" customFormat="1" x14ac:dyDescent="0.2">
      <c r="A304" s="13">
        <v>3869</v>
      </c>
      <c r="B304" s="66">
        <v>272</v>
      </c>
      <c r="C304" s="15" t="s">
        <v>178</v>
      </c>
      <c r="D304" s="14" t="s">
        <v>13</v>
      </c>
      <c r="E304" s="16">
        <v>50</v>
      </c>
      <c r="F304" s="38">
        <v>2.39</v>
      </c>
      <c r="G304" s="6">
        <f t="shared" si="11"/>
        <v>119.5</v>
      </c>
    </row>
    <row r="305" spans="1:7" s="18" customFormat="1" x14ac:dyDescent="0.2">
      <c r="A305" s="13">
        <v>3850</v>
      </c>
      <c r="B305" s="66">
        <v>273</v>
      </c>
      <c r="C305" s="15" t="s">
        <v>179</v>
      </c>
      <c r="D305" s="14" t="s">
        <v>13</v>
      </c>
      <c r="E305" s="16">
        <v>50</v>
      </c>
      <c r="F305" s="38">
        <v>8.0299999999999994</v>
      </c>
      <c r="G305" s="6">
        <f t="shared" si="11"/>
        <v>401.5</v>
      </c>
    </row>
    <row r="306" spans="1:7" s="18" customFormat="1" x14ac:dyDescent="0.2">
      <c r="A306" s="13">
        <v>3856</v>
      </c>
      <c r="B306" s="66">
        <v>274</v>
      </c>
      <c r="C306" s="15" t="s">
        <v>180</v>
      </c>
      <c r="D306" s="14" t="s">
        <v>13</v>
      </c>
      <c r="E306" s="16">
        <v>200</v>
      </c>
      <c r="F306" s="38">
        <v>1.5</v>
      </c>
      <c r="G306" s="6">
        <f t="shared" si="11"/>
        <v>300</v>
      </c>
    </row>
    <row r="307" spans="1:7" s="18" customFormat="1" x14ac:dyDescent="0.2">
      <c r="A307" s="13">
        <v>3899</v>
      </c>
      <c r="B307" s="66">
        <v>275</v>
      </c>
      <c r="C307" s="15" t="s">
        <v>181</v>
      </c>
      <c r="D307" s="14" t="s">
        <v>13</v>
      </c>
      <c r="E307" s="16">
        <v>100</v>
      </c>
      <c r="F307" s="38">
        <v>5.01</v>
      </c>
      <c r="G307" s="6">
        <f t="shared" si="11"/>
        <v>501</v>
      </c>
    </row>
    <row r="308" spans="1:7" s="18" customFormat="1" x14ac:dyDescent="0.2">
      <c r="A308" s="13">
        <v>3875</v>
      </c>
      <c r="B308" s="66">
        <v>276</v>
      </c>
      <c r="C308" s="15" t="s">
        <v>182</v>
      </c>
      <c r="D308" s="14" t="s">
        <v>13</v>
      </c>
      <c r="E308" s="16">
        <v>100</v>
      </c>
      <c r="F308" s="38">
        <v>2.3199999999999998</v>
      </c>
      <c r="G308" s="6">
        <f t="shared" si="11"/>
        <v>232</v>
      </c>
    </row>
    <row r="309" spans="1:7" s="18" customFormat="1" x14ac:dyDescent="0.2">
      <c r="A309" s="13">
        <v>3898</v>
      </c>
      <c r="B309" s="66">
        <v>277</v>
      </c>
      <c r="C309" s="15" t="s">
        <v>183</v>
      </c>
      <c r="D309" s="14" t="s">
        <v>13</v>
      </c>
      <c r="E309" s="16">
        <v>100</v>
      </c>
      <c r="F309" s="38">
        <v>4.3099999999999996</v>
      </c>
      <c r="G309" s="6">
        <f t="shared" si="11"/>
        <v>431</v>
      </c>
    </row>
    <row r="310" spans="1:7" s="18" customFormat="1" x14ac:dyDescent="0.2">
      <c r="A310" s="13">
        <v>3255</v>
      </c>
      <c r="B310" s="66">
        <v>278</v>
      </c>
      <c r="C310" s="15" t="s">
        <v>184</v>
      </c>
      <c r="D310" s="14" t="s">
        <v>13</v>
      </c>
      <c r="E310" s="16">
        <v>100</v>
      </c>
      <c r="F310" s="38">
        <v>4.3</v>
      </c>
      <c r="G310" s="6">
        <f t="shared" si="11"/>
        <v>430</v>
      </c>
    </row>
    <row r="311" spans="1:7" s="18" customFormat="1" x14ac:dyDescent="0.2">
      <c r="A311" s="13">
        <v>3251</v>
      </c>
      <c r="B311" s="66">
        <v>279</v>
      </c>
      <c r="C311" s="15" t="s">
        <v>185</v>
      </c>
      <c r="D311" s="14" t="s">
        <v>13</v>
      </c>
      <c r="E311" s="16">
        <v>100</v>
      </c>
      <c r="F311" s="38">
        <v>3.23</v>
      </c>
      <c r="G311" s="6">
        <f t="shared" si="11"/>
        <v>323</v>
      </c>
    </row>
    <row r="312" spans="1:7" s="18" customFormat="1" x14ac:dyDescent="0.2">
      <c r="A312" s="13">
        <v>3256</v>
      </c>
      <c r="B312" s="66">
        <v>280</v>
      </c>
      <c r="C312" s="15" t="s">
        <v>186</v>
      </c>
      <c r="D312" s="14" t="s">
        <v>13</v>
      </c>
      <c r="E312" s="16">
        <v>100</v>
      </c>
      <c r="F312" s="38">
        <v>5.55</v>
      </c>
      <c r="G312" s="6">
        <f t="shared" si="11"/>
        <v>555</v>
      </c>
    </row>
    <row r="313" spans="1:7" s="18" customFormat="1" x14ac:dyDescent="0.2">
      <c r="A313" s="13">
        <v>11073</v>
      </c>
      <c r="B313" s="66">
        <v>281</v>
      </c>
      <c r="C313" s="15" t="s">
        <v>187</v>
      </c>
      <c r="D313" s="14" t="s">
        <v>13</v>
      </c>
      <c r="E313" s="16">
        <v>100</v>
      </c>
      <c r="F313" s="38">
        <v>7.63</v>
      </c>
      <c r="G313" s="6">
        <f t="shared" si="11"/>
        <v>763</v>
      </c>
    </row>
    <row r="314" spans="1:7" s="18" customFormat="1" x14ac:dyDescent="0.2">
      <c r="A314" s="13">
        <v>11071</v>
      </c>
      <c r="B314" s="66">
        <v>282</v>
      </c>
      <c r="C314" s="15" t="s">
        <v>188</v>
      </c>
      <c r="D314" s="14" t="s">
        <v>13</v>
      </c>
      <c r="E314" s="16">
        <v>50</v>
      </c>
      <c r="F314" s="38">
        <v>9.11</v>
      </c>
      <c r="G314" s="6">
        <f t="shared" si="11"/>
        <v>455.5</v>
      </c>
    </row>
    <row r="315" spans="1:7" s="18" customFormat="1" x14ac:dyDescent="0.2">
      <c r="A315" s="13">
        <v>11072</v>
      </c>
      <c r="B315" s="66">
        <v>283</v>
      </c>
      <c r="C315" s="15" t="s">
        <v>189</v>
      </c>
      <c r="D315" s="14" t="s">
        <v>13</v>
      </c>
      <c r="E315" s="16">
        <v>50</v>
      </c>
      <c r="F315" s="38">
        <v>3.33</v>
      </c>
      <c r="G315" s="6">
        <f t="shared" si="11"/>
        <v>166.5</v>
      </c>
    </row>
    <row r="316" spans="1:7" s="18" customFormat="1" x14ac:dyDescent="0.2">
      <c r="A316" s="13">
        <v>4897</v>
      </c>
      <c r="B316" s="66">
        <v>284</v>
      </c>
      <c r="C316" s="15" t="s">
        <v>190</v>
      </c>
      <c r="D316" s="14" t="s">
        <v>13</v>
      </c>
      <c r="E316" s="16">
        <v>100</v>
      </c>
      <c r="F316" s="38">
        <v>1.23</v>
      </c>
      <c r="G316" s="6">
        <f t="shared" si="11"/>
        <v>123</v>
      </c>
    </row>
    <row r="317" spans="1:7" s="18" customFormat="1" x14ac:dyDescent="0.2">
      <c r="A317" s="13">
        <v>4896</v>
      </c>
      <c r="B317" s="66">
        <v>285</v>
      </c>
      <c r="C317" s="15" t="s">
        <v>191</v>
      </c>
      <c r="D317" s="14" t="s">
        <v>13</v>
      </c>
      <c r="E317" s="16">
        <v>100</v>
      </c>
      <c r="F317" s="38">
        <v>0.52</v>
      </c>
      <c r="G317" s="6">
        <f t="shared" si="11"/>
        <v>52</v>
      </c>
    </row>
    <row r="318" spans="1:7" s="18" customFormat="1" x14ac:dyDescent="0.2">
      <c r="A318" s="13">
        <v>4900</v>
      </c>
      <c r="B318" s="66">
        <v>286</v>
      </c>
      <c r="C318" s="15" t="s">
        <v>192</v>
      </c>
      <c r="D318" s="14" t="s">
        <v>13</v>
      </c>
      <c r="E318" s="16">
        <v>100</v>
      </c>
      <c r="F318" s="38">
        <v>3.57</v>
      </c>
      <c r="G318" s="6">
        <f t="shared" si="11"/>
        <v>357</v>
      </c>
    </row>
    <row r="319" spans="1:7" s="19" customFormat="1" x14ac:dyDescent="0.2">
      <c r="A319" s="13">
        <v>4898</v>
      </c>
      <c r="B319" s="66">
        <v>287</v>
      </c>
      <c r="C319" s="15" t="s">
        <v>193</v>
      </c>
      <c r="D319" s="14" t="s">
        <v>13</v>
      </c>
      <c r="E319" s="17">
        <v>50</v>
      </c>
      <c r="F319" s="38">
        <v>1.56</v>
      </c>
      <c r="G319" s="6">
        <f t="shared" si="11"/>
        <v>78</v>
      </c>
    </row>
    <row r="320" spans="1:7" s="19" customFormat="1" x14ac:dyDescent="0.2">
      <c r="A320" s="13">
        <v>4899</v>
      </c>
      <c r="B320" s="66">
        <v>288</v>
      </c>
      <c r="C320" s="15" t="s">
        <v>194</v>
      </c>
      <c r="D320" s="14" t="s">
        <v>13</v>
      </c>
      <c r="E320" s="17">
        <v>50</v>
      </c>
      <c r="F320" s="38">
        <v>4.87</v>
      </c>
      <c r="G320" s="6">
        <f t="shared" si="11"/>
        <v>243.5</v>
      </c>
    </row>
    <row r="321" spans="1:7" s="19" customFormat="1" x14ac:dyDescent="0.2">
      <c r="A321" s="13">
        <v>9901</v>
      </c>
      <c r="B321" s="66">
        <v>289</v>
      </c>
      <c r="C321" s="15" t="s">
        <v>216</v>
      </c>
      <c r="D321" s="14" t="s">
        <v>13</v>
      </c>
      <c r="E321" s="17">
        <v>50</v>
      </c>
      <c r="F321" s="38">
        <v>20.079999999999998</v>
      </c>
      <c r="G321" s="6">
        <f t="shared" si="11"/>
        <v>1004</v>
      </c>
    </row>
    <row r="322" spans="1:7" s="19" customFormat="1" x14ac:dyDescent="0.2">
      <c r="A322" s="13">
        <v>9892</v>
      </c>
      <c r="B322" s="66">
        <v>290</v>
      </c>
      <c r="C322" s="15" t="s">
        <v>217</v>
      </c>
      <c r="D322" s="14" t="s">
        <v>13</v>
      </c>
      <c r="E322" s="17">
        <v>50</v>
      </c>
      <c r="F322" s="38">
        <v>4.17</v>
      </c>
      <c r="G322" s="6">
        <f t="shared" si="11"/>
        <v>208.5</v>
      </c>
    </row>
    <row r="323" spans="1:7" s="19" customFormat="1" x14ac:dyDescent="0.2">
      <c r="A323" s="13">
        <v>9900</v>
      </c>
      <c r="B323" s="66">
        <v>291</v>
      </c>
      <c r="C323" s="15" t="s">
        <v>218</v>
      </c>
      <c r="D323" s="14" t="s">
        <v>13</v>
      </c>
      <c r="E323" s="17">
        <v>50</v>
      </c>
      <c r="F323" s="38">
        <v>10.7</v>
      </c>
      <c r="G323" s="6">
        <f t="shared" ref="G323:G351" si="12">ROUND(F323*E323,2)</f>
        <v>535</v>
      </c>
    </row>
    <row r="324" spans="1:7" s="19" customFormat="1" x14ac:dyDescent="0.2">
      <c r="A324" s="13">
        <v>9908</v>
      </c>
      <c r="B324" s="66">
        <v>292</v>
      </c>
      <c r="C324" s="15" t="s">
        <v>219</v>
      </c>
      <c r="D324" s="14" t="s">
        <v>13</v>
      </c>
      <c r="E324" s="17">
        <v>20</v>
      </c>
      <c r="F324" s="38">
        <v>301.11</v>
      </c>
      <c r="G324" s="6">
        <f t="shared" si="12"/>
        <v>6022.2</v>
      </c>
    </row>
    <row r="325" spans="1:7" s="19" customFormat="1" x14ac:dyDescent="0.2">
      <c r="A325" s="13">
        <v>9905</v>
      </c>
      <c r="B325" s="66">
        <v>293</v>
      </c>
      <c r="C325" s="15" t="s">
        <v>220</v>
      </c>
      <c r="D325" s="14" t="s">
        <v>13</v>
      </c>
      <c r="E325" s="17">
        <v>300</v>
      </c>
      <c r="F325" s="38">
        <v>4.04</v>
      </c>
      <c r="G325" s="6">
        <f t="shared" si="12"/>
        <v>1212</v>
      </c>
    </row>
    <row r="326" spans="1:7" s="19" customFormat="1" x14ac:dyDescent="0.2">
      <c r="A326" s="13">
        <v>9906</v>
      </c>
      <c r="B326" s="66">
        <v>294</v>
      </c>
      <c r="C326" s="15" t="s">
        <v>221</v>
      </c>
      <c r="D326" s="14" t="s">
        <v>13</v>
      </c>
      <c r="E326" s="17">
        <v>300</v>
      </c>
      <c r="F326" s="38">
        <v>4.78</v>
      </c>
      <c r="G326" s="6">
        <f t="shared" si="12"/>
        <v>1434</v>
      </c>
    </row>
    <row r="327" spans="1:7" s="19" customFormat="1" x14ac:dyDescent="0.2">
      <c r="A327" s="13">
        <v>9895</v>
      </c>
      <c r="B327" s="66">
        <v>295</v>
      </c>
      <c r="C327" s="15" t="s">
        <v>222</v>
      </c>
      <c r="D327" s="14" t="s">
        <v>13</v>
      </c>
      <c r="E327" s="17">
        <v>200</v>
      </c>
      <c r="F327" s="38">
        <v>8.07</v>
      </c>
      <c r="G327" s="6">
        <f t="shared" si="12"/>
        <v>1614</v>
      </c>
    </row>
    <row r="328" spans="1:7" s="19" customFormat="1" x14ac:dyDescent="0.2">
      <c r="A328" s="13">
        <v>9894</v>
      </c>
      <c r="B328" s="66">
        <v>296</v>
      </c>
      <c r="C328" s="15" t="s">
        <v>223</v>
      </c>
      <c r="D328" s="14" t="s">
        <v>13</v>
      </c>
      <c r="E328" s="17">
        <v>100</v>
      </c>
      <c r="F328" s="38">
        <v>15.78</v>
      </c>
      <c r="G328" s="6">
        <f t="shared" si="12"/>
        <v>1578</v>
      </c>
    </row>
    <row r="329" spans="1:7" s="19" customFormat="1" x14ac:dyDescent="0.2">
      <c r="A329" s="13">
        <v>9897</v>
      </c>
      <c r="B329" s="66">
        <v>297</v>
      </c>
      <c r="C329" s="15" t="s">
        <v>224</v>
      </c>
      <c r="D329" s="14" t="s">
        <v>13</v>
      </c>
      <c r="E329" s="17">
        <v>100</v>
      </c>
      <c r="F329" s="38">
        <v>18.55</v>
      </c>
      <c r="G329" s="6">
        <f t="shared" si="12"/>
        <v>1855</v>
      </c>
    </row>
    <row r="330" spans="1:7" s="19" customFormat="1" x14ac:dyDescent="0.2">
      <c r="A330" s="13">
        <v>9910</v>
      </c>
      <c r="B330" s="66">
        <v>298</v>
      </c>
      <c r="C330" s="15" t="s">
        <v>225</v>
      </c>
      <c r="D330" s="14" t="s">
        <v>13</v>
      </c>
      <c r="E330" s="17">
        <v>100</v>
      </c>
      <c r="F330" s="38">
        <v>42.92</v>
      </c>
      <c r="G330" s="6">
        <f t="shared" si="12"/>
        <v>4292</v>
      </c>
    </row>
    <row r="331" spans="1:7" s="19" customFormat="1" x14ac:dyDescent="0.2">
      <c r="A331" s="13">
        <v>11716</v>
      </c>
      <c r="B331" s="66">
        <v>299</v>
      </c>
      <c r="C331" s="15" t="s">
        <v>226</v>
      </c>
      <c r="D331" s="14" t="s">
        <v>13</v>
      </c>
      <c r="E331" s="17">
        <v>200</v>
      </c>
      <c r="F331" s="38">
        <v>9.08</v>
      </c>
      <c r="G331" s="6">
        <f t="shared" si="12"/>
        <v>1816</v>
      </c>
    </row>
    <row r="332" spans="1:7" s="19" customFormat="1" x14ac:dyDescent="0.2">
      <c r="A332" s="13">
        <v>5103</v>
      </c>
      <c r="B332" s="66">
        <v>300</v>
      </c>
      <c r="C332" s="15" t="s">
        <v>227</v>
      </c>
      <c r="D332" s="14" t="s">
        <v>13</v>
      </c>
      <c r="E332" s="17">
        <v>200</v>
      </c>
      <c r="F332" s="38">
        <v>9.1999999999999993</v>
      </c>
      <c r="G332" s="6">
        <f t="shared" si="12"/>
        <v>1840</v>
      </c>
    </row>
    <row r="333" spans="1:7" s="19" customFormat="1" x14ac:dyDescent="0.2">
      <c r="A333" s="13">
        <v>11712</v>
      </c>
      <c r="B333" s="66">
        <v>301</v>
      </c>
      <c r="C333" s="15" t="s">
        <v>228</v>
      </c>
      <c r="D333" s="14" t="s">
        <v>13</v>
      </c>
      <c r="E333" s="17">
        <v>200</v>
      </c>
      <c r="F333" s="38">
        <v>21.44</v>
      </c>
      <c r="G333" s="6">
        <f t="shared" si="12"/>
        <v>4288</v>
      </c>
    </row>
    <row r="334" spans="1:7" s="19" customFormat="1" x14ac:dyDescent="0.2">
      <c r="A334" s="13">
        <v>11762</v>
      </c>
      <c r="B334" s="66">
        <v>302</v>
      </c>
      <c r="C334" s="15" t="s">
        <v>231</v>
      </c>
      <c r="D334" s="14" t="s">
        <v>13</v>
      </c>
      <c r="E334" s="17">
        <v>200</v>
      </c>
      <c r="F334" s="38">
        <v>48.84</v>
      </c>
      <c r="G334" s="6">
        <f t="shared" si="12"/>
        <v>9768</v>
      </c>
    </row>
    <row r="335" spans="1:7" s="19" customFormat="1" x14ac:dyDescent="0.2">
      <c r="A335" s="13">
        <v>11772</v>
      </c>
      <c r="B335" s="66">
        <v>303</v>
      </c>
      <c r="C335" s="15" t="s">
        <v>229</v>
      </c>
      <c r="D335" s="14" t="s">
        <v>13</v>
      </c>
      <c r="E335" s="17">
        <v>300</v>
      </c>
      <c r="F335" s="38">
        <v>82.88</v>
      </c>
      <c r="G335" s="6">
        <f t="shared" si="12"/>
        <v>24864</v>
      </c>
    </row>
    <row r="336" spans="1:7" s="19" customFormat="1" x14ac:dyDescent="0.2">
      <c r="A336" s="13">
        <v>36791</v>
      </c>
      <c r="B336" s="66">
        <v>304</v>
      </c>
      <c r="C336" s="15" t="s">
        <v>230</v>
      </c>
      <c r="D336" s="14" t="s">
        <v>13</v>
      </c>
      <c r="E336" s="17">
        <v>1000</v>
      </c>
      <c r="F336" s="38">
        <v>70.709999999999994</v>
      </c>
      <c r="G336" s="6">
        <f t="shared" si="12"/>
        <v>70710</v>
      </c>
    </row>
    <row r="337" spans="1:7" s="19" customFormat="1" x14ac:dyDescent="0.2">
      <c r="A337" s="13">
        <v>11775</v>
      </c>
      <c r="B337" s="66">
        <v>305</v>
      </c>
      <c r="C337" s="15" t="s">
        <v>232</v>
      </c>
      <c r="D337" s="14" t="s">
        <v>13</v>
      </c>
      <c r="E337" s="17">
        <v>500</v>
      </c>
      <c r="F337" s="38">
        <v>82.62</v>
      </c>
      <c r="G337" s="6">
        <f t="shared" si="12"/>
        <v>41310</v>
      </c>
    </row>
    <row r="338" spans="1:7" s="19" customFormat="1" x14ac:dyDescent="0.2">
      <c r="A338" s="13">
        <v>11831</v>
      </c>
      <c r="B338" s="66">
        <v>306</v>
      </c>
      <c r="C338" s="15" t="s">
        <v>233</v>
      </c>
      <c r="D338" s="14" t="s">
        <v>13</v>
      </c>
      <c r="E338" s="17">
        <v>200</v>
      </c>
      <c r="F338" s="38">
        <v>18.95</v>
      </c>
      <c r="G338" s="6">
        <f t="shared" si="12"/>
        <v>3790</v>
      </c>
    </row>
    <row r="339" spans="1:7" s="19" customFormat="1" ht="15.75" customHeight="1" x14ac:dyDescent="0.2">
      <c r="A339" s="13">
        <v>13415</v>
      </c>
      <c r="B339" s="66">
        <v>307</v>
      </c>
      <c r="C339" s="15" t="s">
        <v>254</v>
      </c>
      <c r="D339" s="14" t="s">
        <v>13</v>
      </c>
      <c r="E339" s="17">
        <v>500</v>
      </c>
      <c r="F339" s="38">
        <v>41.11</v>
      </c>
      <c r="G339" s="6">
        <f t="shared" si="12"/>
        <v>20555</v>
      </c>
    </row>
    <row r="340" spans="1:7" s="19" customFormat="1" ht="31.5" x14ac:dyDescent="0.2">
      <c r="A340" s="13">
        <v>13416</v>
      </c>
      <c r="B340" s="66">
        <v>308</v>
      </c>
      <c r="C340" s="15" t="s">
        <v>255</v>
      </c>
      <c r="D340" s="14" t="s">
        <v>13</v>
      </c>
      <c r="E340" s="17">
        <v>500</v>
      </c>
      <c r="F340" s="38">
        <v>34.04</v>
      </c>
      <c r="G340" s="6">
        <f t="shared" si="12"/>
        <v>17020</v>
      </c>
    </row>
    <row r="341" spans="1:7" s="19" customFormat="1" x14ac:dyDescent="0.2">
      <c r="A341" s="13">
        <v>11763</v>
      </c>
      <c r="B341" s="66">
        <v>309</v>
      </c>
      <c r="C341" s="15" t="s">
        <v>248</v>
      </c>
      <c r="D341" s="14" t="s">
        <v>13</v>
      </c>
      <c r="E341" s="17">
        <v>20</v>
      </c>
      <c r="F341" s="38">
        <v>110.03</v>
      </c>
      <c r="G341" s="6">
        <f t="shared" si="12"/>
        <v>2200.6</v>
      </c>
    </row>
    <row r="342" spans="1:7" s="19" customFormat="1" x14ac:dyDescent="0.2">
      <c r="A342" s="13">
        <v>11826</v>
      </c>
      <c r="B342" s="66">
        <v>310</v>
      </c>
      <c r="C342" s="15" t="s">
        <v>249</v>
      </c>
      <c r="D342" s="14" t="s">
        <v>13</v>
      </c>
      <c r="E342" s="17">
        <v>20</v>
      </c>
      <c r="F342" s="38">
        <v>41.45</v>
      </c>
      <c r="G342" s="6">
        <f t="shared" si="12"/>
        <v>829</v>
      </c>
    </row>
    <row r="343" spans="1:7" s="19" customFormat="1" x14ac:dyDescent="0.2">
      <c r="A343" s="13">
        <v>11829</v>
      </c>
      <c r="B343" s="66">
        <v>311</v>
      </c>
      <c r="C343" s="15" t="s">
        <v>250</v>
      </c>
      <c r="D343" s="14" t="s">
        <v>13</v>
      </c>
      <c r="E343" s="17">
        <v>20</v>
      </c>
      <c r="F343" s="38">
        <v>24.92</v>
      </c>
      <c r="G343" s="6">
        <f t="shared" si="12"/>
        <v>498.4</v>
      </c>
    </row>
    <row r="344" spans="1:7" s="19" customFormat="1" ht="15.75" customHeight="1" x14ac:dyDescent="0.2">
      <c r="A344" s="13">
        <v>7602</v>
      </c>
      <c r="B344" s="66">
        <v>312</v>
      </c>
      <c r="C344" s="15" t="s">
        <v>251</v>
      </c>
      <c r="D344" s="14" t="s">
        <v>13</v>
      </c>
      <c r="E344" s="17">
        <v>200</v>
      </c>
      <c r="F344" s="38">
        <v>12.89</v>
      </c>
      <c r="G344" s="6">
        <f t="shared" si="12"/>
        <v>2578</v>
      </c>
    </row>
    <row r="345" spans="1:7" s="19" customFormat="1" x14ac:dyDescent="0.2">
      <c r="A345" s="13">
        <v>1191</v>
      </c>
      <c r="B345" s="66">
        <v>313</v>
      </c>
      <c r="C345" s="15" t="s">
        <v>317</v>
      </c>
      <c r="D345" s="14" t="s">
        <v>13</v>
      </c>
      <c r="E345" s="17">
        <v>500</v>
      </c>
      <c r="F345" s="38">
        <v>0.6</v>
      </c>
      <c r="G345" s="6">
        <f t="shared" si="12"/>
        <v>300</v>
      </c>
    </row>
    <row r="346" spans="1:7" s="19" customFormat="1" x14ac:dyDescent="0.2">
      <c r="A346" s="13">
        <v>1185</v>
      </c>
      <c r="B346" s="66">
        <v>314</v>
      </c>
      <c r="C346" s="15" t="s">
        <v>318</v>
      </c>
      <c r="D346" s="14" t="s">
        <v>13</v>
      </c>
      <c r="E346" s="17">
        <v>500</v>
      </c>
      <c r="F346" s="38">
        <v>0.64</v>
      </c>
      <c r="G346" s="6">
        <f t="shared" si="12"/>
        <v>320</v>
      </c>
    </row>
    <row r="347" spans="1:7" s="19" customFormat="1" x14ac:dyDescent="0.2">
      <c r="A347" s="13">
        <v>1189</v>
      </c>
      <c r="B347" s="66">
        <v>315</v>
      </c>
      <c r="C347" s="15" t="s">
        <v>319</v>
      </c>
      <c r="D347" s="14" t="s">
        <v>13</v>
      </c>
      <c r="E347" s="17">
        <v>50</v>
      </c>
      <c r="F347" s="38">
        <v>0.92</v>
      </c>
      <c r="G347" s="6">
        <f t="shared" si="12"/>
        <v>46</v>
      </c>
    </row>
    <row r="348" spans="1:7" s="19" customFormat="1" x14ac:dyDescent="0.2">
      <c r="A348" s="13">
        <v>3280</v>
      </c>
      <c r="B348" s="66">
        <v>316</v>
      </c>
      <c r="C348" s="15" t="s">
        <v>353</v>
      </c>
      <c r="D348" s="14" t="s">
        <v>13</v>
      </c>
      <c r="E348" s="17">
        <v>20</v>
      </c>
      <c r="F348" s="38">
        <v>104.22</v>
      </c>
      <c r="G348" s="6">
        <f t="shared" si="12"/>
        <v>2084.4</v>
      </c>
    </row>
    <row r="349" spans="1:7" s="19" customFormat="1" x14ac:dyDescent="0.2">
      <c r="A349" s="13">
        <v>11881</v>
      </c>
      <c r="B349" s="66">
        <v>317</v>
      </c>
      <c r="C349" s="15" t="s">
        <v>354</v>
      </c>
      <c r="D349" s="14" t="s">
        <v>13</v>
      </c>
      <c r="E349" s="17">
        <v>20</v>
      </c>
      <c r="F349" s="38">
        <v>48.39</v>
      </c>
      <c r="G349" s="6">
        <f t="shared" si="12"/>
        <v>967.8</v>
      </c>
    </row>
    <row r="350" spans="1:7" s="19" customFormat="1" x14ac:dyDescent="0.2">
      <c r="A350" s="13">
        <v>3278</v>
      </c>
      <c r="B350" s="66">
        <v>318</v>
      </c>
      <c r="C350" s="15" t="s">
        <v>355</v>
      </c>
      <c r="D350" s="14" t="s">
        <v>13</v>
      </c>
      <c r="E350" s="17">
        <v>20</v>
      </c>
      <c r="F350" s="38">
        <v>54.65</v>
      </c>
      <c r="G350" s="6">
        <f t="shared" si="12"/>
        <v>1093</v>
      </c>
    </row>
    <row r="351" spans="1:7" s="19" customFormat="1" x14ac:dyDescent="0.2">
      <c r="A351" s="13">
        <v>3279</v>
      </c>
      <c r="B351" s="66">
        <v>319</v>
      </c>
      <c r="C351" s="15" t="s">
        <v>356</v>
      </c>
      <c r="D351" s="14" t="s">
        <v>13</v>
      </c>
      <c r="E351" s="17">
        <v>20</v>
      </c>
      <c r="F351" s="38">
        <v>90.17</v>
      </c>
      <c r="G351" s="6">
        <f t="shared" si="12"/>
        <v>1803.4</v>
      </c>
    </row>
    <row r="352" spans="1:7" s="19" customFormat="1" ht="15" customHeight="1" thickBot="1" x14ac:dyDescent="0.25">
      <c r="A352" s="20"/>
      <c r="B352" s="21"/>
      <c r="C352" s="22"/>
      <c r="D352" s="21"/>
      <c r="E352" s="23"/>
      <c r="F352" s="73"/>
      <c r="G352" s="71"/>
    </row>
    <row r="353" spans="1:7" s="19" customFormat="1" ht="21.95" customHeight="1" thickBot="1" x14ac:dyDescent="0.25">
      <c r="A353" s="98" t="s">
        <v>369</v>
      </c>
      <c r="B353" s="99"/>
      <c r="C353" s="99"/>
      <c r="D353" s="99"/>
      <c r="E353" s="99"/>
      <c r="F353" s="100"/>
      <c r="G353" s="69">
        <f>SUM(G354:G356)</f>
        <v>11506.25</v>
      </c>
    </row>
    <row r="354" spans="1:7" s="19" customFormat="1" ht="31.5" customHeight="1" x14ac:dyDescent="0.2">
      <c r="A354" s="65">
        <v>729</v>
      </c>
      <c r="B354" s="66">
        <v>320</v>
      </c>
      <c r="C354" s="67" t="s">
        <v>351</v>
      </c>
      <c r="D354" s="66" t="s">
        <v>13</v>
      </c>
      <c r="E354" s="74">
        <v>5</v>
      </c>
      <c r="F354" s="72">
        <v>553.27</v>
      </c>
      <c r="G354" s="51">
        <f>ROUND(F354*E354,2)</f>
        <v>2766.35</v>
      </c>
    </row>
    <row r="355" spans="1:7" s="19" customFormat="1" ht="31.5" customHeight="1" x14ac:dyDescent="0.2">
      <c r="A355" s="13">
        <v>10575</v>
      </c>
      <c r="B355" s="66">
        <v>321</v>
      </c>
      <c r="C355" s="15" t="s">
        <v>350</v>
      </c>
      <c r="D355" s="14" t="s">
        <v>13</v>
      </c>
      <c r="E355" s="17">
        <v>5</v>
      </c>
      <c r="F355" s="38">
        <v>840.31</v>
      </c>
      <c r="G355" s="6">
        <f>ROUND(F355*E355,2)</f>
        <v>4201.55</v>
      </c>
    </row>
    <row r="356" spans="1:7" s="19" customFormat="1" ht="31.5" x14ac:dyDescent="0.2">
      <c r="A356" s="13">
        <v>732</v>
      </c>
      <c r="B356" s="66">
        <v>322</v>
      </c>
      <c r="C356" s="15" t="s">
        <v>352</v>
      </c>
      <c r="D356" s="14" t="s">
        <v>13</v>
      </c>
      <c r="E356" s="17">
        <v>5</v>
      </c>
      <c r="F356" s="38">
        <v>907.67</v>
      </c>
      <c r="G356" s="6">
        <f>ROUND(F356*E356,2)</f>
        <v>4538.3500000000004</v>
      </c>
    </row>
    <row r="357" spans="1:7" s="19" customFormat="1" ht="15" customHeight="1" thickBot="1" x14ac:dyDescent="0.25">
      <c r="A357" s="32"/>
      <c r="B357" s="27"/>
      <c r="C357" s="28"/>
      <c r="D357" s="27"/>
      <c r="E357" s="29"/>
      <c r="F357" s="39"/>
      <c r="G357" s="33"/>
    </row>
    <row r="358" spans="1:7" ht="46.5" customHeight="1" thickBot="1" x14ac:dyDescent="0.25">
      <c r="A358" s="110" t="s">
        <v>0</v>
      </c>
      <c r="B358" s="111"/>
      <c r="C358" s="111"/>
      <c r="D358" s="111"/>
      <c r="E358" s="111"/>
      <c r="F358" s="111"/>
      <c r="G358" s="45">
        <f>G353+G258+G230+G195+G176+G140+G97+G75+G42+G34+G28+G20+G10</f>
        <v>4494009.2</v>
      </c>
    </row>
  </sheetData>
  <protectedRanges>
    <protectedRange password="CC29" sqref="C9 A318 G358 E140:F140 A176 A140 J9 D141:E144 F178:F185 C178:E193 A230 C340:E344 D20:F20 A258 D21:D26 C23:C26 C27:D27 C11:D19 B33:D33 B34 B41:B42 B75 A195 B96:B97 C29:D32 B231:E231 G29:G33 G35:G40 C232:E256 G43:G73 B98:D98 B8:B32 B35:D40 F231:F344 E354 G76:G95 G98:G138 F111:F137 G177:G351 G353:G356 C111:E138 B354:C354 F354:F356 A358:B358 D358:E358 D75:E75 D96:G97 B43:D74 B76:D95 C99:D110 B99:B138 F74:G75 D41:G42 D34:G34 D28:G28 C141:C145 F198:F201 C175:D175 C194 B229:B230 C229 D257:E259 C257 C259 A353:B353 G8:G27 D8:F10 D353:F353 D229:F230 D194:F195 E175:G176 B139:G139 B177:E177 D145:F145 C260:E338 G140:G174 C146:E174 B140:B176 B178:B195 B196:E228 B232:B351 B355:B356" name="Intervalo1"/>
    <protectedRange password="CC29" sqref="F358" name="Intervalo1_6"/>
    <protectedRange password="CC29" sqref="C21" name="Intervalo1_1"/>
    <protectedRange password="CC29" sqref="C22" name="Intervalo1_2"/>
    <protectedRange password="CC29" sqref="E21:E27 E29:E33 E35:E40 E76:E95 E43:E74 E98:E110 E11:E19" name="Intervalo1_3"/>
  </protectedRanges>
  <sortState ref="A1:L17">
    <sortCondition ref="A117"/>
  </sortState>
  <mergeCells count="24">
    <mergeCell ref="A358:F358"/>
    <mergeCell ref="B1:E1"/>
    <mergeCell ref="B2:E2"/>
    <mergeCell ref="B3:E3"/>
    <mergeCell ref="A195:F195"/>
    <mergeCell ref="A230:F230"/>
    <mergeCell ref="A258:F258"/>
    <mergeCell ref="A353:F353"/>
    <mergeCell ref="A10:F10"/>
    <mergeCell ref="A42:F42"/>
    <mergeCell ref="A75:F75"/>
    <mergeCell ref="A97:F97"/>
    <mergeCell ref="A140:F140"/>
    <mergeCell ref="A176:F176"/>
    <mergeCell ref="F1:G5"/>
    <mergeCell ref="A7:G7"/>
    <mergeCell ref="A20:F20"/>
    <mergeCell ref="A34:F34"/>
    <mergeCell ref="A28:F28"/>
    <mergeCell ref="B4:E5"/>
    <mergeCell ref="A6:E6"/>
    <mergeCell ref="A9:G9"/>
    <mergeCell ref="E16:G16"/>
    <mergeCell ref="E17:G17"/>
  </mergeCells>
  <printOptions horizontalCentered="1"/>
  <pageMargins left="0.70866141732283472" right="0.51181102362204722" top="0.51181102362204722" bottom="0.51181102362204722" header="0.31496062992125984" footer="0.31496062992125984"/>
  <pageSetup paperSize="9" scale="50" fitToHeight="0" orientation="portrait"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57150</xdr:colOff>
                <xdr:row>0</xdr:row>
                <xdr:rowOff>123825</xdr:rowOff>
              </from>
              <to>
                <xdr:col>0</xdr:col>
                <xdr:colOff>666750</xdr:colOff>
                <xdr:row>4</xdr:row>
                <xdr:rowOff>0</xdr:rowOff>
              </to>
            </anchor>
          </objectPr>
        </oleObject>
      </mc:Choice>
      <mc:Fallback>
        <oleObject progId="PBrush"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opLeftCell="A7" zoomScaleNormal="100" zoomScaleSheetLayoutView="100" workbookViewId="0">
      <selection activeCell="G12" sqref="G12"/>
    </sheetView>
  </sheetViews>
  <sheetFormatPr defaultRowHeight="18" customHeight="1" x14ac:dyDescent="0.2"/>
  <cols>
    <col min="1" max="1" width="10.6640625" style="88" customWidth="1"/>
    <col min="2" max="2" width="9.33203125" style="88"/>
    <col min="3" max="3" width="59.5" style="88" customWidth="1"/>
    <col min="4" max="4" width="39.6640625" style="88" customWidth="1"/>
    <col min="5" max="16384" width="9.33203125" style="88"/>
  </cols>
  <sheetData>
    <row r="1" spans="1:4" s="78" customFormat="1" ht="15" customHeight="1" x14ac:dyDescent="0.2">
      <c r="A1" s="127" t="s">
        <v>290</v>
      </c>
      <c r="B1" s="128"/>
      <c r="C1" s="128"/>
      <c r="D1" s="129"/>
    </row>
    <row r="2" spans="1:4" s="78" customFormat="1" ht="12.75" x14ac:dyDescent="0.2">
      <c r="A2" s="130" t="s">
        <v>10</v>
      </c>
      <c r="B2" s="131"/>
      <c r="C2" s="131"/>
      <c r="D2" s="132"/>
    </row>
    <row r="3" spans="1:4" s="78" customFormat="1" ht="12.75" x14ac:dyDescent="0.2">
      <c r="A3" s="79"/>
      <c r="B3" s="80"/>
      <c r="C3" s="80"/>
      <c r="D3" s="81"/>
    </row>
    <row r="4" spans="1:4" s="78" customFormat="1" ht="13.5" thickBot="1" x14ac:dyDescent="0.25">
      <c r="A4" s="82"/>
      <c r="B4" s="83"/>
      <c r="C4" s="83"/>
      <c r="D4" s="84"/>
    </row>
    <row r="5" spans="1:4" s="78" customFormat="1" ht="30" customHeight="1" x14ac:dyDescent="0.2">
      <c r="A5" s="133" t="s">
        <v>14</v>
      </c>
      <c r="B5" s="134"/>
      <c r="C5" s="134"/>
      <c r="D5" s="135"/>
    </row>
    <row r="6" spans="1:4" s="78" customFormat="1" ht="26.25" customHeight="1" thickBot="1" x14ac:dyDescent="0.25">
      <c r="A6" s="136" t="s">
        <v>11</v>
      </c>
      <c r="B6" s="137"/>
      <c r="C6" s="137"/>
      <c r="D6" s="138"/>
    </row>
    <row r="7" spans="1:4" ht="18" customHeight="1" x14ac:dyDescent="0.2">
      <c r="A7" s="85"/>
      <c r="B7" s="86"/>
      <c r="C7" s="86"/>
      <c r="D7" s="87"/>
    </row>
    <row r="8" spans="1:4" ht="18" customHeight="1" x14ac:dyDescent="0.2">
      <c r="A8" s="139" t="s">
        <v>291</v>
      </c>
      <c r="B8" s="140"/>
      <c r="C8" s="140"/>
      <c r="D8" s="141"/>
    </row>
    <row r="9" spans="1:4" ht="18" customHeight="1" thickBot="1" x14ac:dyDescent="0.25">
      <c r="A9" s="139"/>
      <c r="B9" s="140"/>
      <c r="C9" s="140"/>
      <c r="D9" s="141"/>
    </row>
    <row r="10" spans="1:4" ht="18" customHeight="1" thickBot="1" x14ac:dyDescent="0.25">
      <c r="A10" s="142">
        <v>1</v>
      </c>
      <c r="B10" s="143"/>
      <c r="C10" s="26" t="s">
        <v>306</v>
      </c>
      <c r="D10" s="89"/>
    </row>
    <row r="11" spans="1:4" ht="18" customHeight="1" x14ac:dyDescent="0.2">
      <c r="A11" s="144" t="s">
        <v>292</v>
      </c>
      <c r="B11" s="145"/>
      <c r="C11" s="90" t="s">
        <v>298</v>
      </c>
      <c r="D11" s="91">
        <v>1.4999999999999999E-2</v>
      </c>
    </row>
    <row r="12" spans="1:4" ht="18" customHeight="1" x14ac:dyDescent="0.2">
      <c r="A12" s="144" t="s">
        <v>293</v>
      </c>
      <c r="B12" s="145"/>
      <c r="C12" s="90" t="s">
        <v>294</v>
      </c>
      <c r="D12" s="91">
        <v>5.5999999999999999E-3</v>
      </c>
    </row>
    <row r="13" spans="1:4" ht="18" customHeight="1" x14ac:dyDescent="0.2">
      <c r="A13" s="144" t="s">
        <v>295</v>
      </c>
      <c r="B13" s="145"/>
      <c r="C13" s="90" t="s">
        <v>307</v>
      </c>
      <c r="D13" s="91">
        <v>3.0000000000000001E-3</v>
      </c>
    </row>
    <row r="14" spans="1:4" ht="18" customHeight="1" x14ac:dyDescent="0.2">
      <c r="A14" s="144" t="s">
        <v>296</v>
      </c>
      <c r="B14" s="145"/>
      <c r="C14" s="90" t="s">
        <v>297</v>
      </c>
      <c r="D14" s="91">
        <v>8.5000000000000006E-3</v>
      </c>
    </row>
    <row r="15" spans="1:4" ht="18" customHeight="1" x14ac:dyDescent="0.2">
      <c r="A15" s="144" t="s">
        <v>299</v>
      </c>
      <c r="B15" s="145"/>
      <c r="C15" s="90" t="s">
        <v>300</v>
      </c>
      <c r="D15" s="91">
        <v>3.5000000000000003E-2</v>
      </c>
    </row>
    <row r="16" spans="1:4" ht="18" customHeight="1" thickBot="1" x14ac:dyDescent="0.25">
      <c r="A16" s="146" t="s">
        <v>301</v>
      </c>
      <c r="B16" s="147"/>
      <c r="C16" s="90" t="s">
        <v>302</v>
      </c>
      <c r="D16" s="91">
        <v>3.8300000000000001E-2</v>
      </c>
    </row>
    <row r="17" spans="1:4" ht="18" customHeight="1" thickBot="1" x14ac:dyDescent="0.25">
      <c r="A17" s="148"/>
      <c r="B17" s="149"/>
      <c r="C17" s="92" t="s">
        <v>303</v>
      </c>
      <c r="D17" s="93">
        <f>(((1+(D13+D12+D11))*(1+D14)*(1+D15))/(1-D16))-1</f>
        <v>0.1109817209108872</v>
      </c>
    </row>
    <row r="18" spans="1:4" ht="18" customHeight="1" thickBot="1" x14ac:dyDescent="0.25">
      <c r="A18" s="94"/>
      <c r="B18" s="94"/>
      <c r="C18" s="95"/>
      <c r="D18" s="96"/>
    </row>
    <row r="19" spans="1:4" ht="18" customHeight="1" x14ac:dyDescent="0.2">
      <c r="A19" s="150" t="s">
        <v>304</v>
      </c>
      <c r="B19" s="151"/>
      <c r="C19" s="151"/>
      <c r="D19" s="152"/>
    </row>
    <row r="20" spans="1:4" ht="18" customHeight="1" thickBot="1" x14ac:dyDescent="0.25">
      <c r="A20" s="153" t="s">
        <v>305</v>
      </c>
      <c r="B20" s="154"/>
      <c r="C20" s="154"/>
      <c r="D20" s="155"/>
    </row>
  </sheetData>
  <mergeCells count="15">
    <mergeCell ref="A15:B15"/>
    <mergeCell ref="A16:B16"/>
    <mergeCell ref="A17:B17"/>
    <mergeCell ref="A19:D19"/>
    <mergeCell ref="A20:D20"/>
    <mergeCell ref="A10:B10"/>
    <mergeCell ref="A11:B11"/>
    <mergeCell ref="A12:B12"/>
    <mergeCell ref="A13:B13"/>
    <mergeCell ref="A14:B14"/>
    <mergeCell ref="A1:D1"/>
    <mergeCell ref="A2:D2"/>
    <mergeCell ref="A5:D5"/>
    <mergeCell ref="A6:D6"/>
    <mergeCell ref="A8:D9"/>
  </mergeCells>
  <printOptions horizontalCentered="1"/>
  <pageMargins left="0.78740157480314965" right="0.78740157480314965" top="0.98425196850393704" bottom="0.98425196850393704" header="0.51181102362204722" footer="0.51181102362204722"/>
  <pageSetup paperSize="9"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Pregão_MATERIAIS 2015</vt:lpstr>
      <vt:lpstr>BDI - TCU (2016)</vt:lpstr>
      <vt:lpstr>'BDI - TCU (2016)'!Area_de_impressao</vt:lpstr>
      <vt:lpstr>'Pregão_MATERIAIS 2015'!Area_de_impressao</vt:lpstr>
      <vt:lpstr>'Pregão_MATERIAIS 2015'!Titulos_de_impressao</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DMC ANDERSON UFPB</dc:creator>
  <cp:lastModifiedBy>Anderley</cp:lastModifiedBy>
  <cp:lastPrinted>2017-01-10T12:36:46Z</cp:lastPrinted>
  <dcterms:created xsi:type="dcterms:W3CDTF">2014-12-12T10:57:35Z</dcterms:created>
  <dcterms:modified xsi:type="dcterms:W3CDTF">2017-02-03T13:13:38Z</dcterms:modified>
</cp:coreProperties>
</file>